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940"/>
  </bookViews>
  <sheets>
    <sheet name="城市支路总汇" sheetId="88" r:id="rId1"/>
    <sheet name="1中久路" sheetId="87" r:id="rId2"/>
    <sheet name="2唐港路" sheetId="22" r:id="rId3"/>
    <sheet name="3新欣路" sheetId="23" r:id="rId4"/>
    <sheet name="4丰产路" sheetId="24" r:id="rId5"/>
    <sheet name="5书和路" sheetId="25" r:id="rId6"/>
    <sheet name="6新府路" sheetId="26" r:id="rId7"/>
    <sheet name="7书塘路" sheetId="27" r:id="rId8"/>
    <sheet name="8塘北路（塘北2号路）" sheetId="28" r:id="rId9"/>
    <sheet name="9滨果公路" sheetId="29" r:id="rId10"/>
    <sheet name="10振东路" sheetId="30" r:id="rId11"/>
    <sheet name="11桃园路" sheetId="31" r:id="rId12"/>
    <sheet name="12新书路" sheetId="32" r:id="rId13"/>
    <sheet name="13两港大道东一路" sheetId="33" r:id="rId14"/>
    <sheet name="14五尺沟西路" sheetId="34" r:id="rId15"/>
    <sheet name="15石皮泐港路" sheetId="35" r:id="rId16"/>
    <sheet name="16葡萄基地路" sheetId="36" r:id="rId17"/>
    <sheet name="17先行区路" sheetId="37" r:id="rId18"/>
    <sheet name="18洼港四灶路" sheetId="38" r:id="rId19"/>
    <sheet name="19书滨路" sheetId="39" r:id="rId20"/>
    <sheet name="20老石皮泐港南路" sheetId="40" r:id="rId21"/>
    <sheet name="21四灶港路" sheetId="41" r:id="rId22"/>
    <sheet name="22塘驰路（塘北1号路）" sheetId="42" r:id="rId23"/>
    <sheet name="23石家港路（西段）" sheetId="43" r:id="rId24"/>
    <sheet name="24新东黄沙港路" sheetId="44" r:id="rId25"/>
    <sheet name="25桃园16组总支路" sheetId="45" r:id="rId26"/>
    <sheet name="26书院中学西路" sheetId="46" r:id="rId27"/>
    <sheet name="27塘明路（塘北3号路）" sheetId="47" r:id="rId28"/>
    <sheet name="28塘为路（塘北4号路）" sheetId="48" r:id="rId29"/>
    <sheet name="29塘润路（塘北5号路）" sheetId="49" r:id="rId30"/>
    <sheet name="30石家港路（塘北6号路）东段" sheetId="50" r:id="rId31"/>
    <sheet name="31塘和路（塘北7号路）" sheetId="51" r:id="rId32"/>
    <sheet name="32书文路（塘北中路）" sheetId="52" r:id="rId33"/>
    <sheet name="33书礼路" sheetId="53" r:id="rId34"/>
    <sheet name="34久耘路" sheetId="54" r:id="rId35"/>
    <sheet name="35久耕路" sheetId="55" r:id="rId36"/>
    <sheet name="36久裕路" sheetId="56" r:id="rId37"/>
    <sheet name="37书谐路" sheetId="57" r:id="rId38"/>
    <sheet name="38书孝路" sheetId="58" r:id="rId39"/>
    <sheet name="39洋溢港路" sheetId="59" r:id="rId40"/>
    <sheet name="40书院港路" sheetId="60" r:id="rId41"/>
    <sheet name="41雪南路" sheetId="61" r:id="rId42"/>
    <sheet name="42配套河路" sheetId="62" r:id="rId43"/>
    <sheet name="43余环河路" sheetId="63" r:id="rId44"/>
    <sheet name="44蒋港河路" sheetId="64" r:id="rId45"/>
    <sheet name="45二久港北路" sheetId="65" r:id="rId46"/>
    <sheet name="46雪舟路" sheetId="66" r:id="rId47"/>
    <sheet name="47中久港路" sheetId="67" r:id="rId48"/>
    <sheet name="48艾薇路" sheetId="68" r:id="rId49"/>
    <sheet name="49怡彰路" sheetId="69" r:id="rId50"/>
    <sheet name="50怡发路" sheetId="70" r:id="rId51"/>
    <sheet name="51雪南路南路" sheetId="71" r:id="rId52"/>
    <sheet name="52余姚塘路" sheetId="72" r:id="rId53"/>
    <sheet name="53书图路" sheetId="73" r:id="rId54"/>
    <sheet name="54书耘路" sheetId="74" r:id="rId55"/>
    <sheet name="55石北路" sheetId="75" r:id="rId56"/>
    <sheet name="56芸香路" sheetId="76" r:id="rId57"/>
    <sheet name="57大四灶路" sheetId="77" r:id="rId58"/>
    <sheet name="58书石路" sheetId="78" r:id="rId59"/>
    <sheet name="59旺华路" sheetId="80" r:id="rId60"/>
    <sheet name="60市棉场路" sheetId="79" r:id="rId61"/>
    <sheet name="61金家港路" sheetId="81" r:id="rId62"/>
    <sheet name="62兴洼港路" sheetId="82" r:id="rId63"/>
    <sheet name="63桃德路" sheetId="83" r:id="rId64"/>
    <sheet name="64桃信路" sheetId="84" r:id="rId65"/>
    <sheet name="65瞿家宅路" sheetId="85" r:id="rId66"/>
    <sheet name="66果明路" sheetId="86" r:id="rId67"/>
  </sheets>
  <calcPr calcId="144525"/>
</workbook>
</file>

<file path=xl/sharedStrings.xml><?xml version="1.0" encoding="utf-8"?>
<sst xmlns="http://schemas.openxmlformats.org/spreadsheetml/2006/main" count="12270" uniqueCount="243">
  <si>
    <t>道路设施量统计表</t>
  </si>
  <si>
    <t xml:space="preserve">道路名称: </t>
  </si>
  <si>
    <t>类别</t>
  </si>
  <si>
    <t>项目</t>
  </si>
  <si>
    <t>单位</t>
  </si>
  <si>
    <t>备  注</t>
  </si>
  <si>
    <t>道路工程</t>
  </si>
  <si>
    <t>水泥混凝土路面</t>
  </si>
  <si>
    <t>一级公路</t>
  </si>
  <si>
    <t>万平方米</t>
  </si>
  <si>
    <t>二级公路</t>
  </si>
  <si>
    <t>三级公路</t>
  </si>
  <si>
    <t>四级公路</t>
  </si>
  <si>
    <t>沥青混凝土路面
（一级公路）</t>
  </si>
  <si>
    <t>5年以下</t>
  </si>
  <si>
    <t>10年以下</t>
  </si>
  <si>
    <t>15年以下</t>
  </si>
  <si>
    <t>15年以上</t>
  </si>
  <si>
    <t>沥青混凝土路面
（二级公路）</t>
  </si>
  <si>
    <t>沥青混凝土路面
（三级公路）</t>
  </si>
  <si>
    <t>沥青混凝土路面（非机动车）</t>
  </si>
  <si>
    <t>沥青混凝土路面
（四级公路）</t>
  </si>
  <si>
    <t>预制混凝土人行道板</t>
  </si>
  <si>
    <t>彩色人行道道板</t>
  </si>
  <si>
    <t>土路肩</t>
  </si>
  <si>
    <t>千平方米</t>
  </si>
  <si>
    <t>硬路肩</t>
  </si>
  <si>
    <t>土边坡</t>
  </si>
  <si>
    <t>植草砖边坡</t>
  </si>
  <si>
    <t>浆砌块石边坡</t>
  </si>
  <si>
    <t>土边沟</t>
  </si>
  <si>
    <t>千米</t>
  </si>
  <si>
    <t>混凝土插板边沟</t>
  </si>
  <si>
    <t>浆砌块石边沟</t>
  </si>
  <si>
    <t>机械清扫路面（国产清扫车）</t>
  </si>
  <si>
    <t>机械清扫路面（进口清扫车）</t>
  </si>
  <si>
    <t>人工清扫路面：一、二级公路</t>
  </si>
  <si>
    <t>人工清扫路面：三、四级公路</t>
  </si>
  <si>
    <t>人工捡垃圾</t>
  </si>
  <si>
    <t>桥涵工程</t>
  </si>
  <si>
    <t>钢筋混凝土桥梁</t>
  </si>
  <si>
    <t>浆砌块石驳岸</t>
  </si>
  <si>
    <t>钢筋混凝土防洪墙</t>
  </si>
  <si>
    <t>pvc排水管</t>
  </si>
  <si>
    <t>涵   管</t>
  </si>
  <si>
    <t>排水工程</t>
  </si>
  <si>
    <t>小型雨水管（＜Φ600）</t>
  </si>
  <si>
    <t>中型雨水管（≥Φ600～Φ1000）</t>
  </si>
  <si>
    <t>污水管（不分管径）</t>
  </si>
  <si>
    <t>泵站</t>
  </si>
  <si>
    <t>1.0m³/S以下</t>
  </si>
  <si>
    <t>座</t>
  </si>
  <si>
    <t>1.01m³/S-3m³/S</t>
  </si>
  <si>
    <t>3.01m³/S-5m³/S</t>
  </si>
  <si>
    <t>沿线设施</t>
  </si>
  <si>
    <t>道路挡土墙</t>
  </si>
  <si>
    <t>分隔带侧石</t>
  </si>
  <si>
    <t>人行护栏、车行道隔离栏（铁）</t>
  </si>
  <si>
    <t>万米</t>
  </si>
  <si>
    <t>人行护栏、车行道隔离栏（玻璃钢）</t>
  </si>
  <si>
    <t>中央防撞隔离墩</t>
  </si>
  <si>
    <t>百只</t>
  </si>
  <si>
    <t>禁入栅</t>
  </si>
  <si>
    <t>突起路标</t>
  </si>
  <si>
    <t>轮廓标</t>
  </si>
  <si>
    <t>标志Ⅰ型（路名牌）</t>
  </si>
  <si>
    <t>百套</t>
  </si>
  <si>
    <t>标志Ⅰ型（桥梁吨位牌）</t>
  </si>
  <si>
    <t>标志Ⅰ型（道班分界牌）</t>
  </si>
  <si>
    <t>标志Ⅱ型（里程桩）</t>
  </si>
  <si>
    <t>百块</t>
  </si>
  <si>
    <t>标志Ⅱ型（百尺桩）</t>
  </si>
  <si>
    <t>标志Ⅱ型（路界碑）</t>
  </si>
  <si>
    <t>公里桩、百米桩、路界牌</t>
  </si>
  <si>
    <t>桥梁宣传牌</t>
  </si>
  <si>
    <t>路政宣传牌</t>
  </si>
  <si>
    <t>减速带</t>
  </si>
  <si>
    <t>百米</t>
  </si>
  <si>
    <t>红白警示杆</t>
  </si>
  <si>
    <t>百根</t>
  </si>
  <si>
    <t>龙门架</t>
  </si>
  <si>
    <t>百平方米</t>
  </si>
  <si>
    <t>划标线</t>
  </si>
  <si>
    <t>声屏障</t>
  </si>
  <si>
    <t>防撞桶</t>
  </si>
  <si>
    <t>防眩板</t>
  </si>
  <si>
    <t>波形钢护栏</t>
  </si>
  <si>
    <t>道路及设施巡视</t>
  </si>
  <si>
    <t>绿化工程</t>
  </si>
  <si>
    <t>行道树</t>
  </si>
  <si>
    <t>胸径&lt;10cm</t>
  </si>
  <si>
    <t>千株</t>
  </si>
  <si>
    <t>胸径≥10-20cm</t>
  </si>
  <si>
    <t>胸径&gt;20cm</t>
  </si>
  <si>
    <t>绿   篱</t>
  </si>
  <si>
    <t>花灌木</t>
  </si>
  <si>
    <t>球型植物</t>
  </si>
  <si>
    <t>草   皮</t>
  </si>
  <si>
    <t>绿地(综合)</t>
  </si>
  <si>
    <t>苗   圃</t>
  </si>
  <si>
    <t>暖   棚</t>
  </si>
  <si>
    <t>其他</t>
  </si>
  <si>
    <t>仿木栏杆</t>
  </si>
  <si>
    <t>钢管栏杆</t>
  </si>
  <si>
    <t>合  计</t>
  </si>
  <si>
    <t>中久路</t>
  </si>
  <si>
    <t>长度：</t>
  </si>
  <si>
    <t>0.283km</t>
  </si>
  <si>
    <t>目前数量</t>
  </si>
  <si>
    <t>胸径&lt;15cm</t>
  </si>
  <si>
    <t>胸径≥15-30cm</t>
  </si>
  <si>
    <t>胸径&gt;30cm</t>
  </si>
  <si>
    <t>唐港路</t>
  </si>
  <si>
    <r>
      <rPr>
        <sz val="10"/>
        <color rgb="FF000000"/>
        <rFont val="宋体"/>
        <charset val="134"/>
      </rPr>
      <t>0</t>
    </r>
    <r>
      <rPr>
        <sz val="10"/>
        <color rgb="FF000000"/>
        <rFont val="宋体"/>
        <charset val="134"/>
      </rPr>
      <t>.479km</t>
    </r>
  </si>
  <si>
    <t>新欣路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</si>
  <si>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.5km</t>
    </r>
  </si>
  <si>
    <t>丰产路</t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</si>
  <si>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.774km</t>
    </r>
  </si>
  <si>
    <t>书和路</t>
  </si>
  <si>
    <t>2.207km</t>
  </si>
  <si>
    <t>新府路</t>
  </si>
  <si>
    <t>0.845km</t>
  </si>
  <si>
    <t>书塘路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</si>
  <si>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.695km</t>
    </r>
  </si>
  <si>
    <t>塘北路（塘北2号路）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</si>
  <si>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.376km</t>
    </r>
  </si>
  <si>
    <t>滨果公路</t>
  </si>
  <si>
    <t>2.521km</t>
  </si>
  <si>
    <t>振东路</t>
  </si>
  <si>
    <t>0.615km</t>
  </si>
  <si>
    <t>桃园路</t>
  </si>
  <si>
    <t>2.408km</t>
  </si>
  <si>
    <t>新书路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</si>
  <si>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.506km</t>
    </r>
  </si>
  <si>
    <t>两港大道东一路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</si>
  <si>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.902km</t>
    </r>
  </si>
  <si>
    <t>五尺沟西路</t>
  </si>
  <si>
    <r>
      <rPr>
        <sz val="10"/>
        <color rgb="FF000000"/>
        <rFont val="宋体"/>
        <charset val="134"/>
      </rPr>
      <t>0</t>
    </r>
    <r>
      <rPr>
        <sz val="10"/>
        <color rgb="FF000000"/>
        <rFont val="宋体"/>
        <charset val="134"/>
      </rPr>
      <t>.801km</t>
    </r>
  </si>
  <si>
    <t>石皮泐港路</t>
  </si>
  <si>
    <t>1.703km</t>
  </si>
  <si>
    <t>葡萄基地路</t>
  </si>
  <si>
    <t>1.759km</t>
  </si>
  <si>
    <t>先行区路</t>
  </si>
  <si>
    <t>0.94km</t>
  </si>
  <si>
    <t>洼港四灶路</t>
  </si>
  <si>
    <t>3.144km</t>
  </si>
  <si>
    <t>书滨路</t>
  </si>
  <si>
    <t>1.001km</t>
  </si>
  <si>
    <t>老石皮泐港南路</t>
  </si>
  <si>
    <t>2.614km</t>
  </si>
  <si>
    <t>四灶港路</t>
  </si>
  <si>
    <t>1.128km</t>
  </si>
  <si>
    <t>塘驰路（塘北1号路）</t>
  </si>
  <si>
    <t>1.891km</t>
  </si>
  <si>
    <t>石家港路（西段）</t>
  </si>
  <si>
    <t>2.713km</t>
  </si>
  <si>
    <t>新东黄沙港路</t>
  </si>
  <si>
    <t>2.188km</t>
  </si>
  <si>
    <t>桃园16组总支路</t>
  </si>
  <si>
    <t>1.655km</t>
  </si>
  <si>
    <t>书院中学西路</t>
  </si>
  <si>
    <t>2.386km</t>
  </si>
  <si>
    <t>塘明路（塘北3号路）</t>
  </si>
  <si>
    <t>1.734km</t>
  </si>
  <si>
    <t>塘为路（塘北4号路）</t>
  </si>
  <si>
    <t>1.503km</t>
  </si>
  <si>
    <t>塘润路（塘北5号路）</t>
  </si>
  <si>
    <t>0.979km</t>
  </si>
  <si>
    <t>石家港路（塘北6号路）东段</t>
  </si>
  <si>
    <t>1.704km</t>
  </si>
  <si>
    <t>塘和路（塘北7号路）</t>
  </si>
  <si>
    <t>1.739km</t>
  </si>
  <si>
    <t>书文路（塘北中路）</t>
  </si>
  <si>
    <t>0.904km</t>
  </si>
  <si>
    <t>书礼路</t>
  </si>
  <si>
    <t>1.916km</t>
  </si>
  <si>
    <t>久耘路</t>
  </si>
  <si>
    <t>1.705km</t>
  </si>
  <si>
    <t>久耕路</t>
  </si>
  <si>
    <t>1.827km</t>
  </si>
  <si>
    <t>久裕路</t>
  </si>
  <si>
    <t>1.545km</t>
  </si>
  <si>
    <t xml:space="preserve">千米 </t>
  </si>
  <si>
    <t>书谐路</t>
  </si>
  <si>
    <t>1.963km</t>
  </si>
  <si>
    <t>书孝路</t>
  </si>
  <si>
    <t>1.931km</t>
  </si>
  <si>
    <t>洋溢港路</t>
  </si>
  <si>
    <t>2.256km</t>
  </si>
  <si>
    <t>书院港路</t>
  </si>
  <si>
    <t>3.797km</t>
  </si>
  <si>
    <t>雪南路</t>
  </si>
  <si>
    <t>3.051km</t>
  </si>
  <si>
    <t>配套河路</t>
  </si>
  <si>
    <t>1.605km</t>
  </si>
  <si>
    <t>余环河路</t>
  </si>
  <si>
    <t>2.725km</t>
  </si>
  <si>
    <t>蒋港河路</t>
  </si>
  <si>
    <t>2.458km</t>
  </si>
  <si>
    <t>二久港北路</t>
  </si>
  <si>
    <t>1.463km</t>
  </si>
  <si>
    <t>雪舟路</t>
  </si>
  <si>
    <t>1.667km</t>
  </si>
  <si>
    <t>中久港路</t>
  </si>
  <si>
    <t>2.224km</t>
  </si>
  <si>
    <t>艾薇路</t>
  </si>
  <si>
    <t>1.893km</t>
  </si>
  <si>
    <t>怡彰路</t>
  </si>
  <si>
    <t>1.904km</t>
  </si>
  <si>
    <t>怡发路</t>
  </si>
  <si>
    <t>1.11km</t>
  </si>
  <si>
    <t>雪南路南路</t>
  </si>
  <si>
    <t>1.17km</t>
  </si>
  <si>
    <t>余姚塘路</t>
  </si>
  <si>
    <t>0.856km</t>
  </si>
  <si>
    <t>书图路</t>
  </si>
  <si>
    <t>2.249km</t>
  </si>
  <si>
    <t>书耘路</t>
  </si>
  <si>
    <t>2.929km</t>
  </si>
  <si>
    <t>石北路</t>
  </si>
  <si>
    <t>1.174km</t>
  </si>
  <si>
    <t>芸香路</t>
  </si>
  <si>
    <t>0.801km</t>
  </si>
  <si>
    <t>大四灶路</t>
  </si>
  <si>
    <t>2.318km</t>
  </si>
  <si>
    <t>书石路</t>
  </si>
  <si>
    <t>1.025km</t>
  </si>
  <si>
    <t>旺华路</t>
  </si>
  <si>
    <t>1.889km</t>
  </si>
  <si>
    <t>市棉场路</t>
  </si>
  <si>
    <t>2.047km</t>
  </si>
  <si>
    <t>金家港路</t>
  </si>
  <si>
    <t>2.015km</t>
  </si>
  <si>
    <t>兴洼港路</t>
  </si>
  <si>
    <t>1.201km</t>
  </si>
  <si>
    <t>桃德路</t>
  </si>
  <si>
    <t>1.777km</t>
  </si>
  <si>
    <t>桃信路</t>
  </si>
  <si>
    <t>1.864km</t>
  </si>
  <si>
    <t>瞿家宅路</t>
  </si>
  <si>
    <t>0.758km</t>
  </si>
  <si>
    <t>果明路</t>
  </si>
  <si>
    <t>1.225km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</si>
</sst>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  <numFmt numFmtId="178" formatCode="0.000_ "/>
    <numFmt numFmtId="179" formatCode="0.000_);[Red]\(0.00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黑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0"/>
      <color indexed="8"/>
      <name val="Dotum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35" applyNumberFormat="0" applyAlignment="0" applyProtection="0">
      <alignment vertical="center"/>
    </xf>
    <xf numFmtId="0" fontId="28" fillId="12" borderId="31" applyNumberFormat="0" applyAlignment="0" applyProtection="0">
      <alignment vertical="center"/>
    </xf>
    <xf numFmtId="0" fontId="29" fillId="13" borderId="3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/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" fillId="0" borderId="0"/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47"/>
    <xf numFmtId="0" fontId="2" fillId="0" borderId="0" xfId="62" applyFont="1" applyAlignment="1">
      <alignment horizontal="center" vertical="center" wrapText="1"/>
    </xf>
    <xf numFmtId="0" fontId="2" fillId="0" borderId="0" xfId="62" applyFont="1" applyAlignment="1">
      <alignment horizontal="center" vertical="center"/>
    </xf>
    <xf numFmtId="176" fontId="3" fillId="0" borderId="0" xfId="62" applyNumberFormat="1" applyFont="1" applyFill="1" applyAlignment="1">
      <alignment horizontal="left" vertical="center"/>
    </xf>
    <xf numFmtId="176" fontId="3" fillId="0" borderId="0" xfId="62" applyNumberFormat="1" applyFont="1" applyAlignment="1">
      <alignment horizontal="left" vertical="center"/>
    </xf>
    <xf numFmtId="0" fontId="3" fillId="0" borderId="0" xfId="62" applyFont="1" applyAlignment="1">
      <alignment horizontal="center" vertical="center"/>
    </xf>
    <xf numFmtId="176" fontId="3" fillId="0" borderId="1" xfId="62" applyNumberFormat="1" applyFont="1" applyBorder="1" applyAlignment="1">
      <alignment horizontal="center" vertical="center"/>
    </xf>
    <xf numFmtId="0" fontId="4" fillId="0" borderId="2" xfId="62" applyFont="1" applyBorder="1" applyAlignment="1">
      <alignment horizontal="center" vertical="center"/>
    </xf>
    <xf numFmtId="0" fontId="5" fillId="0" borderId="3" xfId="62" applyFont="1" applyBorder="1" applyAlignment="1">
      <alignment horizontal="center" vertical="center"/>
    </xf>
    <xf numFmtId="0" fontId="5" fillId="0" borderId="4" xfId="62" applyFont="1" applyBorder="1" applyAlignment="1">
      <alignment horizontal="center" vertical="center"/>
    </xf>
    <xf numFmtId="0" fontId="5" fillId="0" borderId="5" xfId="62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62" applyFont="1" applyBorder="1" applyAlignment="1">
      <alignment horizontal="center" vertical="center"/>
    </xf>
    <xf numFmtId="0" fontId="7" fillId="0" borderId="8" xfId="62" applyFont="1" applyBorder="1" applyAlignment="1">
      <alignment horizontal="center" vertical="center"/>
    </xf>
    <xf numFmtId="0" fontId="5" fillId="0" borderId="9" xfId="62" applyFont="1" applyBorder="1" applyAlignment="1">
      <alignment horizontal="center" vertical="center"/>
    </xf>
    <xf numFmtId="0" fontId="5" fillId="0" borderId="10" xfId="62" applyFont="1" applyBorder="1" applyAlignment="1">
      <alignment horizontal="center" vertical="center"/>
    </xf>
    <xf numFmtId="0" fontId="5" fillId="0" borderId="11" xfId="62" applyFont="1" applyBorder="1" applyAlignment="1">
      <alignment horizontal="center" vertical="center"/>
    </xf>
    <xf numFmtId="0" fontId="5" fillId="0" borderId="12" xfId="62" applyFont="1" applyBorder="1" applyAlignment="1">
      <alignment horizontal="center" vertical="center"/>
    </xf>
    <xf numFmtId="0" fontId="5" fillId="0" borderId="13" xfId="62" applyFont="1" applyBorder="1" applyAlignment="1">
      <alignment horizontal="center" vertical="center"/>
    </xf>
    <xf numFmtId="0" fontId="4" fillId="0" borderId="14" xfId="62" applyFont="1" applyBorder="1" applyAlignment="1">
      <alignment horizontal="center" vertical="center" wrapText="1"/>
    </xf>
    <xf numFmtId="0" fontId="5" fillId="0" borderId="15" xfId="62" applyFont="1" applyBorder="1" applyAlignment="1">
      <alignment horizontal="center" vertical="center"/>
    </xf>
    <xf numFmtId="0" fontId="5" fillId="0" borderId="16" xfId="62" applyFont="1" applyBorder="1" applyAlignment="1">
      <alignment horizontal="center" vertical="center"/>
    </xf>
    <xf numFmtId="0" fontId="6" fillId="0" borderId="12" xfId="62" applyFont="1" applyBorder="1" applyAlignment="1">
      <alignment horizontal="center" vertical="center"/>
    </xf>
    <xf numFmtId="0" fontId="5" fillId="0" borderId="17" xfId="62" applyFont="1" applyBorder="1" applyAlignment="1">
      <alignment horizontal="center" vertical="center"/>
    </xf>
    <xf numFmtId="0" fontId="4" fillId="0" borderId="18" xfId="62" applyFont="1" applyBorder="1" applyAlignment="1">
      <alignment horizontal="center" vertical="center" wrapText="1"/>
    </xf>
    <xf numFmtId="0" fontId="5" fillId="0" borderId="19" xfId="62" applyFont="1" applyBorder="1" applyAlignment="1">
      <alignment horizontal="center" vertical="center"/>
    </xf>
    <xf numFmtId="0" fontId="8" fillId="0" borderId="11" xfId="62" applyFont="1" applyBorder="1" applyAlignment="1">
      <alignment horizontal="center" vertical="center"/>
    </xf>
    <xf numFmtId="0" fontId="5" fillId="0" borderId="15" xfId="62" applyFont="1" applyBorder="1" applyAlignment="1">
      <alignment horizontal="center" vertical="center" wrapText="1"/>
    </xf>
    <xf numFmtId="177" fontId="8" fillId="0" borderId="11" xfId="62" applyNumberFormat="1" applyFont="1" applyBorder="1" applyAlignment="1">
      <alignment horizontal="center" vertical="center"/>
    </xf>
    <xf numFmtId="0" fontId="5" fillId="0" borderId="17" xfId="62" applyFont="1" applyBorder="1" applyAlignment="1">
      <alignment horizontal="center" vertical="center" wrapText="1"/>
    </xf>
    <xf numFmtId="0" fontId="5" fillId="0" borderId="19" xfId="62" applyFont="1" applyBorder="1" applyAlignment="1">
      <alignment horizontal="center" vertical="center" wrapText="1"/>
    </xf>
    <xf numFmtId="177" fontId="8" fillId="0" borderId="15" xfId="62" applyNumberFormat="1" applyFont="1" applyBorder="1" applyAlignment="1">
      <alignment horizontal="center" vertical="center"/>
    </xf>
    <xf numFmtId="177" fontId="9" fillId="0" borderId="12" xfId="47" applyNumberFormat="1" applyFont="1" applyFill="1" applyBorder="1" applyAlignment="1">
      <alignment horizontal="center" vertical="center"/>
    </xf>
    <xf numFmtId="0" fontId="5" fillId="0" borderId="11" xfId="62" applyFont="1" applyBorder="1" applyAlignment="1">
      <alignment horizontal="center" vertical="center" wrapText="1"/>
    </xf>
    <xf numFmtId="0" fontId="5" fillId="0" borderId="16" xfId="62" applyFont="1" applyBorder="1" applyAlignment="1">
      <alignment horizontal="center" vertical="center" wrapText="1"/>
    </xf>
    <xf numFmtId="0" fontId="5" fillId="0" borderId="20" xfId="62" applyFont="1" applyBorder="1" applyAlignment="1">
      <alignment horizontal="center" vertical="center" wrapText="1"/>
    </xf>
    <xf numFmtId="0" fontId="5" fillId="2" borderId="15" xfId="62" applyFont="1" applyFill="1" applyBorder="1" applyAlignment="1">
      <alignment horizontal="center" vertical="center" wrapText="1"/>
    </xf>
    <xf numFmtId="0" fontId="5" fillId="2" borderId="11" xfId="62" applyFont="1" applyFill="1" applyBorder="1" applyAlignment="1">
      <alignment horizontal="center" vertical="center" wrapText="1"/>
    </xf>
    <xf numFmtId="0" fontId="5" fillId="0" borderId="20" xfId="62" applyFont="1" applyBorder="1" applyAlignment="1">
      <alignment horizontal="center" vertical="center"/>
    </xf>
    <xf numFmtId="0" fontId="10" fillId="0" borderId="16" xfId="62" applyFont="1" applyBorder="1" applyAlignment="1">
      <alignment horizontal="center" vertical="center"/>
    </xf>
    <xf numFmtId="0" fontId="10" fillId="0" borderId="20" xfId="62" applyFont="1" applyBorder="1" applyAlignment="1">
      <alignment horizontal="center" vertical="center"/>
    </xf>
    <xf numFmtId="0" fontId="4" fillId="0" borderId="8" xfId="62" applyFont="1" applyBorder="1" applyAlignment="1">
      <alignment horizontal="center" vertical="center" wrapText="1"/>
    </xf>
    <xf numFmtId="0" fontId="11" fillId="0" borderId="14" xfId="62" applyFont="1" applyBorder="1" applyAlignment="1">
      <alignment horizontal="center" vertical="center" wrapText="1"/>
    </xf>
    <xf numFmtId="0" fontId="11" fillId="0" borderId="18" xfId="62" applyFont="1" applyBorder="1" applyAlignment="1">
      <alignment horizontal="center" vertical="center" wrapText="1"/>
    </xf>
    <xf numFmtId="177" fontId="9" fillId="2" borderId="12" xfId="47" applyNumberFormat="1" applyFont="1" applyFill="1" applyBorder="1" applyAlignment="1">
      <alignment horizontal="center" vertical="center"/>
    </xf>
    <xf numFmtId="0" fontId="5" fillId="0" borderId="16" xfId="62" applyFont="1" applyFill="1" applyBorder="1" applyAlignment="1">
      <alignment horizontal="center" vertical="center"/>
    </xf>
    <xf numFmtId="0" fontId="5" fillId="0" borderId="20" xfId="62" applyFont="1" applyFill="1" applyBorder="1" applyAlignment="1">
      <alignment horizontal="center" vertical="center"/>
    </xf>
    <xf numFmtId="0" fontId="5" fillId="0" borderId="17" xfId="62" applyFont="1" applyFill="1" applyBorder="1" applyAlignment="1">
      <alignment horizontal="center" vertical="center"/>
    </xf>
    <xf numFmtId="0" fontId="11" fillId="0" borderId="8" xfId="62" applyFont="1" applyBorder="1" applyAlignment="1">
      <alignment horizontal="center" vertical="center" wrapText="1"/>
    </xf>
    <xf numFmtId="0" fontId="12" fillId="0" borderId="18" xfId="62" applyBorder="1" applyAlignment="1">
      <alignment horizontal="center" vertical="center" wrapText="1"/>
    </xf>
    <xf numFmtId="0" fontId="5" fillId="0" borderId="21" xfId="62" applyFont="1" applyBorder="1" applyAlignment="1">
      <alignment horizontal="center" vertical="center"/>
    </xf>
    <xf numFmtId="0" fontId="5" fillId="0" borderId="22" xfId="62" applyFont="1" applyBorder="1" applyAlignment="1">
      <alignment horizontal="center" vertical="center"/>
    </xf>
    <xf numFmtId="0" fontId="12" fillId="0" borderId="14" xfId="62" applyFont="1" applyBorder="1" applyAlignment="1">
      <alignment horizontal="center" vertical="center" wrapText="1"/>
    </xf>
    <xf numFmtId="0" fontId="8" fillId="2" borderId="16" xfId="62" applyFont="1" applyFill="1" applyBorder="1" applyAlignment="1">
      <alignment horizontal="center" vertical="center"/>
    </xf>
    <xf numFmtId="0" fontId="8" fillId="2" borderId="20" xfId="62" applyFont="1" applyFill="1" applyBorder="1" applyAlignment="1">
      <alignment horizontal="center" vertical="center"/>
    </xf>
    <xf numFmtId="0" fontId="8" fillId="2" borderId="21" xfId="62" applyFont="1" applyFill="1" applyBorder="1" applyAlignment="1">
      <alignment horizontal="center" vertical="center"/>
    </xf>
    <xf numFmtId="0" fontId="8" fillId="2" borderId="22" xfId="62" applyFont="1" applyFill="1" applyBorder="1" applyAlignment="1">
      <alignment horizontal="center" vertical="center"/>
    </xf>
    <xf numFmtId="0" fontId="12" fillId="0" borderId="23" xfId="62" applyBorder="1" applyAlignment="1">
      <alignment horizontal="center" vertical="center" wrapText="1"/>
    </xf>
    <xf numFmtId="0" fontId="4" fillId="0" borderId="24" xfId="62" applyFont="1" applyBorder="1" applyAlignment="1">
      <alignment horizontal="center" vertical="center" wrapText="1"/>
    </xf>
    <xf numFmtId="0" fontId="5" fillId="0" borderId="25" xfId="62" applyFont="1" applyBorder="1" applyAlignment="1">
      <alignment horizontal="center" vertical="center" wrapText="1"/>
    </xf>
    <xf numFmtId="0" fontId="5" fillId="0" borderId="26" xfId="62" applyFont="1" applyBorder="1" applyAlignment="1">
      <alignment horizontal="center" vertical="center" wrapText="1"/>
    </xf>
    <xf numFmtId="0" fontId="5" fillId="0" borderId="27" xfId="62" applyFont="1" applyBorder="1" applyAlignment="1">
      <alignment horizontal="center" vertical="center" wrapText="1"/>
    </xf>
    <xf numFmtId="10" fontId="5" fillId="0" borderId="28" xfId="15" applyNumberFormat="1" applyFont="1" applyBorder="1" applyAlignment="1">
      <alignment horizontal="center" vertical="center"/>
    </xf>
    <xf numFmtId="0" fontId="4" fillId="0" borderId="0" xfId="62" applyFont="1" applyBorder="1" applyAlignment="1">
      <alignment horizontal="left" vertical="center"/>
    </xf>
    <xf numFmtId="0" fontId="4" fillId="0" borderId="0" xfId="62" applyFont="1" applyAlignment="1">
      <alignment horizontal="center" vertical="center"/>
    </xf>
    <xf numFmtId="0" fontId="13" fillId="0" borderId="0" xfId="62" applyFont="1" applyAlignment="1">
      <alignment horizontal="center" vertical="center"/>
    </xf>
    <xf numFmtId="0" fontId="8" fillId="0" borderId="15" xfId="62" applyFont="1" applyBorder="1" applyAlignment="1">
      <alignment horizontal="center" vertical="center"/>
    </xf>
    <xf numFmtId="0" fontId="1" fillId="0" borderId="12" xfId="47" applyBorder="1"/>
    <xf numFmtId="177" fontId="8" fillId="0" borderId="12" xfId="62" applyNumberFormat="1" applyFont="1" applyBorder="1" applyAlignment="1">
      <alignment horizontal="center" vertical="center"/>
    </xf>
    <xf numFmtId="0" fontId="1" fillId="0" borderId="12" xfId="47" applyBorder="1" applyAlignment="1">
      <alignment horizontal="center"/>
    </xf>
    <xf numFmtId="178" fontId="8" fillId="0" borderId="11" xfId="62" applyNumberFormat="1" applyFont="1" applyBorder="1" applyAlignment="1">
      <alignment horizontal="center" vertical="center"/>
    </xf>
    <xf numFmtId="179" fontId="9" fillId="0" borderId="12" xfId="47" applyNumberFormat="1" applyFont="1" applyFill="1" applyBorder="1" applyAlignment="1">
      <alignment horizontal="center" vertical="center"/>
    </xf>
    <xf numFmtId="176" fontId="9" fillId="0" borderId="12" xfId="47" applyNumberFormat="1" applyFont="1" applyFill="1" applyBorder="1" applyAlignment="1">
      <alignment horizontal="center" vertical="center"/>
    </xf>
    <xf numFmtId="176" fontId="3" fillId="0" borderId="0" xfId="62" applyNumberFormat="1" applyFont="1" applyBorder="1" applyAlignment="1">
      <alignment horizontal="center" vertical="center"/>
    </xf>
    <xf numFmtId="0" fontId="10" fillId="0" borderId="12" xfId="62" applyFont="1" applyBorder="1" applyAlignment="1">
      <alignment horizontal="center" vertical="center"/>
    </xf>
    <xf numFmtId="0" fontId="5" fillId="0" borderId="12" xfId="62" applyFont="1" applyFill="1" applyBorder="1" applyAlignment="1">
      <alignment horizontal="center" vertical="center"/>
    </xf>
    <xf numFmtId="0" fontId="8" fillId="2" borderId="12" xfId="62" applyFont="1" applyFill="1" applyBorder="1" applyAlignment="1">
      <alignment horizontal="center" vertical="center"/>
    </xf>
    <xf numFmtId="0" fontId="5" fillId="0" borderId="29" xfId="62" applyFont="1" applyBorder="1" applyAlignment="1">
      <alignment horizontal="center" vertical="center" wrapText="1"/>
    </xf>
    <xf numFmtId="10" fontId="5" fillId="0" borderId="30" xfId="15" applyNumberFormat="1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百分比 2 2" xfId="21"/>
    <cellStyle name="标题 1" xfId="22" builtinId="16"/>
    <cellStyle name="百分比 4" xfId="23"/>
    <cellStyle name="标题 2" xfId="24" builtinId="17"/>
    <cellStyle name="百分比 5" xfId="25"/>
    <cellStyle name="标题 3" xfId="26" builtinId="18"/>
    <cellStyle name="百分比 6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百分比 3" xfId="60"/>
    <cellStyle name="常规 2" xfId="61"/>
    <cellStyle name="常规 3" xfId="62"/>
    <cellStyle name="常规 4" xfId="63"/>
    <cellStyle name="常规 5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69" Type="http://schemas.openxmlformats.org/officeDocument/2006/relationships/styles" Target="styles.xml"/><Relationship Id="rId68" Type="http://schemas.openxmlformats.org/officeDocument/2006/relationships/theme" Target="theme/theme1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topLeftCell="A44" workbookViewId="0">
      <selection activeCell="J75" sqref="J75"/>
    </sheetView>
  </sheetViews>
  <sheetFormatPr defaultColWidth="9" defaultRowHeight="13.5" outlineLevelCol="4"/>
  <cols>
    <col min="1" max="1" width="9" style="1"/>
    <col min="2" max="3" width="17.625" style="1" customWidth="1"/>
    <col min="4" max="4" width="11.25" style="1" customWidth="1"/>
    <col min="5" max="5" width="30.75" style="1" customWidth="1"/>
  </cols>
  <sheetData>
    <row r="1" ht="18.75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/>
      <c r="C2" s="5"/>
      <c r="D2" s="6"/>
      <c r="E2" s="74"/>
    </row>
    <row r="3" spans="1:5">
      <c r="A3" s="8" t="s">
        <v>2</v>
      </c>
      <c r="B3" s="9" t="s">
        <v>3</v>
      </c>
      <c r="C3" s="10"/>
      <c r="D3" s="18" t="s">
        <v>4</v>
      </c>
      <c r="E3" s="18" t="s">
        <v>5</v>
      </c>
    </row>
    <row r="4" spans="1:5">
      <c r="A4" s="14"/>
      <c r="B4" s="15"/>
      <c r="C4" s="16"/>
      <c r="D4" s="18"/>
      <c r="E4" s="18"/>
    </row>
    <row r="5" spans="1:5">
      <c r="A5" s="20" t="s">
        <v>6</v>
      </c>
      <c r="B5" s="21" t="s">
        <v>7</v>
      </c>
      <c r="C5" s="18" t="s">
        <v>8</v>
      </c>
      <c r="D5" s="18" t="s">
        <v>9</v>
      </c>
      <c r="E5" s="18">
        <f>'1中久路'!E5+'2唐港路'!E5+'3新欣路'!E5+'4丰产路'!E5+'5书和路'!E5+'6新府路'!E5+'7书塘路'!E5+'8塘北路（塘北2号路）'!E5+'9滨果公路'!E5+'10振东路'!E5+'11桃园路'!E5+'12新书路'!E5+'13两港大道东一路'!E5+'14五尺沟西路'!E5+'15石皮泐港路'!E5+'16葡萄基地路'!E5+'17先行区路'!E5+'18洼港四灶路'!E5+'19书滨路'!E5+'20老石皮泐港南路'!E5+'21四灶港路'!E5+'22塘驰路（塘北1号路）'!E5+'23石家港路（西段）'!E5+'24新东黄沙港路'!E5+'25桃园16组总支路'!E5+'26书院中学西路'!E5+'27塘明路（塘北3号路）'!E5+'28塘为路（塘北4号路）'!E5+'29塘润路（塘北5号路）'!E5+'30石家港路（塘北6号路）东段'!E5+'31塘和路（塘北7号路）'!E5+'32书文路（塘北中路）'!E5+'33书礼路'!E5+'34久耘路'!E5+'35久耕路'!E5+'36久裕路'!E5+'37书谐路'!E5+'38书孝路'!E5+'39洋溢港路'!E5+'40书院港路'!E5+'41雪南路'!E5+'42配套河路'!E5+'43余环河路'!E5+'44蒋港河路'!E5+'45二久港北路'!E5+'46雪舟路'!E5+'47中久港路'!E5+'48艾薇路'!E5+'49怡彰路'!E5+'50怡发路'!E5+'51雪南路南路'!E5+'52余姚塘路'!E5+'53书图路'!E5+'54书耘路'!E5+'55石北路'!E5+'56芸香路'!E5+'57大四灶路'!E5+'58书石路'!E5+'59旺华路'!E5+'60市棉场路'!E5+'61金家港路'!E5+'62兴洼港路'!E5+'63桃德路'!E5+'64桃信路'!E5+'65瞿家宅路'!E5+'66果明路'!E5</f>
        <v>0</v>
      </c>
    </row>
    <row r="6" spans="1:5">
      <c r="A6" s="25"/>
      <c r="B6" s="26"/>
      <c r="C6" s="18" t="s">
        <v>10</v>
      </c>
      <c r="D6" s="18" t="s">
        <v>9</v>
      </c>
      <c r="E6" s="18">
        <f>'1中久路'!E6+'2唐港路'!E6+'3新欣路'!E6+'4丰产路'!E6+'5书和路'!E6+'6新府路'!E6+'7书塘路'!E6+'8塘北路（塘北2号路）'!E6+'9滨果公路'!E6+'10振东路'!E6+'11桃园路'!E6+'12新书路'!E6+'13两港大道东一路'!E6+'14五尺沟西路'!E6+'15石皮泐港路'!E6+'16葡萄基地路'!E6+'17先行区路'!E6+'18洼港四灶路'!E6+'19书滨路'!E6+'20老石皮泐港南路'!E6+'21四灶港路'!E6+'22塘驰路（塘北1号路）'!E6+'23石家港路（西段）'!E6+'24新东黄沙港路'!E6+'25桃园16组总支路'!E6+'26书院中学西路'!E6+'27塘明路（塘北3号路）'!E6+'28塘为路（塘北4号路）'!E6+'29塘润路（塘北5号路）'!E6+'30石家港路（塘北6号路）东段'!E6+'31塘和路（塘北7号路）'!E6+'32书文路（塘北中路）'!E6+'33书礼路'!E6+'34久耘路'!E6+'35久耕路'!E6+'36久裕路'!E6+'37书谐路'!E6+'38书孝路'!E6+'39洋溢港路'!E6+'40书院港路'!E6+'41雪南路'!E6+'42配套河路'!E6+'43余环河路'!E6+'44蒋港河路'!E6+'45二久港北路'!E6+'46雪舟路'!E6+'47中久港路'!E6+'48艾薇路'!E6+'49怡彰路'!E6+'50怡发路'!E6+'51雪南路南路'!E6+'52余姚塘路'!E6+'53书图路'!E6+'54书耘路'!E6+'55石北路'!E6+'56芸香路'!E6+'57大四灶路'!E6+'58书石路'!E6+'59旺华路'!E6+'60市棉场路'!E6+'61金家港路'!E6+'62兴洼港路'!E6+'63桃德路'!E6+'64桃信路'!E6+'65瞿家宅路'!E6+'66果明路'!E6</f>
        <v>0</v>
      </c>
    </row>
    <row r="7" spans="1:5">
      <c r="A7" s="25"/>
      <c r="B7" s="26"/>
      <c r="C7" s="18" t="s">
        <v>11</v>
      </c>
      <c r="D7" s="18" t="s">
        <v>9</v>
      </c>
      <c r="E7" s="18">
        <f>'1中久路'!E7+'2唐港路'!E7+'3新欣路'!E7+'4丰产路'!E7+'5书和路'!E7+'6新府路'!E7+'7书塘路'!E7+'8塘北路（塘北2号路）'!E7+'9滨果公路'!E7+'10振东路'!E7+'11桃园路'!E7+'12新书路'!E7+'13两港大道东一路'!E7+'14五尺沟西路'!E7+'15石皮泐港路'!E7+'16葡萄基地路'!E7+'17先行区路'!E7+'18洼港四灶路'!E7+'19书滨路'!E7+'20老石皮泐港南路'!E7+'21四灶港路'!E7+'22塘驰路（塘北1号路）'!E7+'23石家港路（西段）'!E7+'24新东黄沙港路'!E7+'25桃园16组总支路'!E7+'26书院中学西路'!E7+'27塘明路（塘北3号路）'!E7+'28塘为路（塘北4号路）'!E7+'29塘润路（塘北5号路）'!E7+'30石家港路（塘北6号路）东段'!E7+'31塘和路（塘北7号路）'!E7+'32书文路（塘北中路）'!E7+'33书礼路'!E7+'34久耘路'!E7+'35久耕路'!E7+'36久裕路'!E7+'37书谐路'!E7+'38书孝路'!E7+'39洋溢港路'!E7+'40书院港路'!E7+'41雪南路'!E7+'42配套河路'!E7+'43余环河路'!E7+'44蒋港河路'!E7+'45二久港北路'!E7+'46雪舟路'!E7+'47中久港路'!E7+'48艾薇路'!E7+'49怡彰路'!E7+'50怡发路'!E7+'51雪南路南路'!E7+'52余姚塘路'!E7+'53书图路'!E7+'54书耘路'!E7+'55石北路'!E7+'56芸香路'!E7+'57大四灶路'!E7+'58书石路'!E7+'59旺华路'!E7+'60市棉场路'!E7+'61金家港路'!E7+'62兴洼港路'!E7+'63桃德路'!E7+'64桃信路'!E7+'65瞿家宅路'!E7+'66果明路'!E7</f>
        <v>3.25115</v>
      </c>
    </row>
    <row r="8" spans="1:5">
      <c r="A8" s="25"/>
      <c r="B8" s="17"/>
      <c r="C8" s="18" t="s">
        <v>12</v>
      </c>
      <c r="D8" s="18" t="s">
        <v>9</v>
      </c>
      <c r="E8" s="18">
        <f>'1中久路'!E8+'2唐港路'!E8+'3新欣路'!E8+'4丰产路'!E8+'5书和路'!E8+'6新府路'!E8+'7书塘路'!E8+'8塘北路（塘北2号路）'!E8+'9滨果公路'!E8+'10振东路'!E8+'11桃园路'!E8+'12新书路'!E8+'13两港大道东一路'!E8+'14五尺沟西路'!E8+'15石皮泐港路'!E8+'16葡萄基地路'!E8+'17先行区路'!E8+'18洼港四灶路'!E8+'19书滨路'!E8+'20老石皮泐港南路'!E8+'21四灶港路'!E8+'22塘驰路（塘北1号路）'!E8+'23石家港路（西段）'!E8+'24新东黄沙港路'!E8+'25桃园16组总支路'!E8+'26书院中学西路'!E8+'27塘明路（塘北3号路）'!E8+'28塘为路（塘北4号路）'!E8+'29塘润路（塘北5号路）'!E8+'30石家港路（塘北6号路）东段'!E8+'31塘和路（塘北7号路）'!E8+'32书文路（塘北中路）'!E8+'33书礼路'!E8+'34久耘路'!E8+'35久耕路'!E8+'36久裕路'!E8+'37书谐路'!E8+'38书孝路'!E8+'39洋溢港路'!E8+'40书院港路'!E8+'41雪南路'!E8+'42配套河路'!E8+'43余环河路'!E8+'44蒋港河路'!E8+'45二久港北路'!E8+'46雪舟路'!E8+'47中久港路'!E8+'48艾薇路'!E8+'49怡彰路'!E8+'50怡发路'!E8+'51雪南路南路'!E8+'52余姚塘路'!E8+'53书图路'!E8+'54书耘路'!E8+'55石北路'!E8+'56芸香路'!E8+'57大四灶路'!E8+'58书石路'!E8+'59旺华路'!E8+'60市棉场路'!E8+'61金家港路'!E8+'62兴洼港路'!E8+'63桃德路'!E8+'64桃信路'!E8+'65瞿家宅路'!E8+'66果明路'!E8</f>
        <v>15.9197</v>
      </c>
    </row>
    <row r="9" spans="1:5">
      <c r="A9" s="25"/>
      <c r="B9" s="28" t="s">
        <v>13</v>
      </c>
      <c r="C9" s="18" t="s">
        <v>14</v>
      </c>
      <c r="D9" s="18" t="s">
        <v>9</v>
      </c>
      <c r="E9" s="18">
        <f>'1中久路'!E9+'2唐港路'!E9+'3新欣路'!E9+'4丰产路'!E9+'5书和路'!E9+'6新府路'!E9+'7书塘路'!E9+'8塘北路（塘北2号路）'!E9+'9滨果公路'!E9+'10振东路'!E9+'11桃园路'!E9+'12新书路'!E9+'13两港大道东一路'!E9+'14五尺沟西路'!E9+'15石皮泐港路'!E9+'16葡萄基地路'!E9+'17先行区路'!E9+'18洼港四灶路'!E9+'19书滨路'!E9+'20老石皮泐港南路'!E9+'21四灶港路'!E9+'22塘驰路（塘北1号路）'!E9+'23石家港路（西段）'!E9+'24新东黄沙港路'!E9+'25桃园16组总支路'!E9+'26书院中学西路'!E9+'27塘明路（塘北3号路）'!E9+'28塘为路（塘北4号路）'!E9+'29塘润路（塘北5号路）'!E9+'30石家港路（塘北6号路）东段'!E9+'31塘和路（塘北7号路）'!E9+'32书文路（塘北中路）'!E9+'33书礼路'!E9+'34久耘路'!E9+'35久耕路'!E9+'36久裕路'!E9+'37书谐路'!E9+'38书孝路'!E9+'39洋溢港路'!E9+'40书院港路'!E9+'41雪南路'!E9+'42配套河路'!E9+'43余环河路'!E9+'44蒋港河路'!E9+'45二久港北路'!E9+'46雪舟路'!E9+'47中久港路'!E9+'48艾薇路'!E9+'49怡彰路'!E9+'50怡发路'!E9+'51雪南路南路'!E9+'52余姚塘路'!E9+'53书图路'!E9+'54书耘路'!E9+'55石北路'!E9+'56芸香路'!E9+'57大四灶路'!E9+'58书石路'!E9+'59旺华路'!E9+'60市棉场路'!E9+'61金家港路'!E9+'62兴洼港路'!E9+'63桃德路'!E9+'64桃信路'!E9+'65瞿家宅路'!E9+'66果明路'!E9</f>
        <v>0</v>
      </c>
    </row>
    <row r="10" spans="1:5">
      <c r="A10" s="25"/>
      <c r="B10" s="31"/>
      <c r="C10" s="18" t="s">
        <v>15</v>
      </c>
      <c r="D10" s="18" t="s">
        <v>9</v>
      </c>
      <c r="E10" s="18">
        <f>'1中久路'!E10+'2唐港路'!E10+'3新欣路'!E10+'4丰产路'!E10+'5书和路'!E10+'6新府路'!E10+'7书塘路'!E10+'8塘北路（塘北2号路）'!E10+'9滨果公路'!E10+'10振东路'!E10+'11桃园路'!E10+'12新书路'!E10+'13两港大道东一路'!E10+'14五尺沟西路'!E10+'15石皮泐港路'!E10+'16葡萄基地路'!E10+'17先行区路'!E10+'18洼港四灶路'!E10+'19书滨路'!E10+'20老石皮泐港南路'!E10+'21四灶港路'!E10+'22塘驰路（塘北1号路）'!E10+'23石家港路（西段）'!E10+'24新东黄沙港路'!E10+'25桃园16组总支路'!E10+'26书院中学西路'!E10+'27塘明路（塘北3号路）'!E10+'28塘为路（塘北4号路）'!E10+'29塘润路（塘北5号路）'!E10+'30石家港路（塘北6号路）东段'!E10+'31塘和路（塘北7号路）'!E10+'32书文路（塘北中路）'!E10+'33书礼路'!E10+'34久耘路'!E10+'35久耕路'!E10+'36久裕路'!E10+'37书谐路'!E10+'38书孝路'!E10+'39洋溢港路'!E10+'40书院港路'!E10+'41雪南路'!E10+'42配套河路'!E10+'43余环河路'!E10+'44蒋港河路'!E10+'45二久港北路'!E10+'46雪舟路'!E10+'47中久港路'!E10+'48艾薇路'!E10+'49怡彰路'!E10+'50怡发路'!E10+'51雪南路南路'!E10+'52余姚塘路'!E10+'53书图路'!E10+'54书耘路'!E10+'55石北路'!E10+'56芸香路'!E10+'57大四灶路'!E10+'58书石路'!E10+'59旺华路'!E10+'60市棉场路'!E10+'61金家港路'!E10+'62兴洼港路'!E10+'63桃德路'!E10+'64桃信路'!E10+'65瞿家宅路'!E10+'66果明路'!E10</f>
        <v>0</v>
      </c>
    </row>
    <row r="11" spans="1:5">
      <c r="A11" s="25"/>
      <c r="B11" s="31"/>
      <c r="C11" s="18" t="s">
        <v>16</v>
      </c>
      <c r="D11" s="18" t="s">
        <v>9</v>
      </c>
      <c r="E11" s="18">
        <f>'1中久路'!E11+'2唐港路'!E11+'3新欣路'!E11+'4丰产路'!E11+'5书和路'!E11+'6新府路'!E11+'7书塘路'!E11+'8塘北路（塘北2号路）'!E11+'9滨果公路'!E11+'10振东路'!E11+'11桃园路'!E11+'12新书路'!E11+'13两港大道东一路'!E11+'14五尺沟西路'!E11+'15石皮泐港路'!E11+'16葡萄基地路'!E11+'17先行区路'!E11+'18洼港四灶路'!E11+'19书滨路'!E11+'20老石皮泐港南路'!E11+'21四灶港路'!E11+'22塘驰路（塘北1号路）'!E11+'23石家港路（西段）'!E11+'24新东黄沙港路'!E11+'25桃园16组总支路'!E11+'26书院中学西路'!E11+'27塘明路（塘北3号路）'!E11+'28塘为路（塘北4号路）'!E11+'29塘润路（塘北5号路）'!E11+'30石家港路（塘北6号路）东段'!E11+'31塘和路（塘北7号路）'!E11+'32书文路（塘北中路）'!E11+'33书礼路'!E11+'34久耘路'!E11+'35久耕路'!E11+'36久裕路'!E11+'37书谐路'!E11+'38书孝路'!E11+'39洋溢港路'!E11+'40书院港路'!E11+'41雪南路'!E11+'42配套河路'!E11+'43余环河路'!E11+'44蒋港河路'!E11+'45二久港北路'!E11+'46雪舟路'!E11+'47中久港路'!E11+'48艾薇路'!E11+'49怡彰路'!E11+'50怡发路'!E11+'51雪南路南路'!E11+'52余姚塘路'!E11+'53书图路'!E11+'54书耘路'!E11+'55石北路'!E11+'56芸香路'!E11+'57大四灶路'!E11+'58书石路'!E11+'59旺华路'!E11+'60市棉场路'!E11+'61金家港路'!E11+'62兴洼港路'!E11+'63桃德路'!E11+'64桃信路'!E11+'65瞿家宅路'!E11+'66果明路'!E11</f>
        <v>0</v>
      </c>
    </row>
    <row r="12" spans="1:5">
      <c r="A12" s="25"/>
      <c r="B12" s="34"/>
      <c r="C12" s="18" t="s">
        <v>17</v>
      </c>
      <c r="D12" s="18" t="s">
        <v>9</v>
      </c>
      <c r="E12" s="18">
        <f>'1中久路'!E12+'2唐港路'!E12+'3新欣路'!E12+'4丰产路'!E12+'5书和路'!E12+'6新府路'!E12+'7书塘路'!E12+'8塘北路（塘北2号路）'!E12+'9滨果公路'!E12+'10振东路'!E12+'11桃园路'!E12+'12新书路'!E12+'13两港大道东一路'!E12+'14五尺沟西路'!E12+'15石皮泐港路'!E12+'16葡萄基地路'!E12+'17先行区路'!E12+'18洼港四灶路'!E12+'19书滨路'!E12+'20老石皮泐港南路'!E12+'21四灶港路'!E12+'22塘驰路（塘北1号路）'!E12+'23石家港路（西段）'!E12+'24新东黄沙港路'!E12+'25桃园16组总支路'!E12+'26书院中学西路'!E12+'27塘明路（塘北3号路）'!E12+'28塘为路（塘北4号路）'!E12+'29塘润路（塘北5号路）'!E12+'30石家港路（塘北6号路）东段'!E12+'31塘和路（塘北7号路）'!E12+'32书文路（塘北中路）'!E12+'33书礼路'!E12+'34久耘路'!E12+'35久耕路'!E12+'36久裕路'!E12+'37书谐路'!E12+'38书孝路'!E12+'39洋溢港路'!E12+'40书院港路'!E12+'41雪南路'!E12+'42配套河路'!E12+'43余环河路'!E12+'44蒋港河路'!E12+'45二久港北路'!E12+'46雪舟路'!E12+'47中久港路'!E12+'48艾薇路'!E12+'49怡彰路'!E12+'50怡发路'!E12+'51雪南路南路'!E12+'52余姚塘路'!E12+'53书图路'!E12+'54书耘路'!E12+'55石北路'!E12+'56芸香路'!E12+'57大四灶路'!E12+'58书石路'!E12+'59旺华路'!E12+'60市棉场路'!E12+'61金家港路'!E12+'62兴洼港路'!E12+'63桃德路'!E12+'64桃信路'!E12+'65瞿家宅路'!E12+'66果明路'!E12</f>
        <v>0</v>
      </c>
    </row>
    <row r="13" spans="1:5">
      <c r="A13" s="25"/>
      <c r="B13" s="28" t="s">
        <v>18</v>
      </c>
      <c r="C13" s="18" t="s">
        <v>14</v>
      </c>
      <c r="D13" s="18" t="s">
        <v>9</v>
      </c>
      <c r="E13" s="18">
        <f>'1中久路'!E13+'2唐港路'!E13+'3新欣路'!E13+'4丰产路'!E13+'5书和路'!E13+'6新府路'!E13+'7书塘路'!E13+'8塘北路（塘北2号路）'!E13+'9滨果公路'!E13+'10振东路'!E13+'11桃园路'!E13+'12新书路'!E13+'13两港大道东一路'!E13+'14五尺沟西路'!E13+'15石皮泐港路'!E13+'16葡萄基地路'!E13+'17先行区路'!E13+'18洼港四灶路'!E13+'19书滨路'!E13+'20老石皮泐港南路'!E13+'21四灶港路'!E13+'22塘驰路（塘北1号路）'!E13+'23石家港路（西段）'!E13+'24新东黄沙港路'!E13+'25桃园16组总支路'!E13+'26书院中学西路'!E13+'27塘明路（塘北3号路）'!E13+'28塘为路（塘北4号路）'!E13+'29塘润路（塘北5号路）'!E13+'30石家港路（塘北6号路）东段'!E13+'31塘和路（塘北7号路）'!E13+'32书文路（塘北中路）'!E13+'33书礼路'!E13+'34久耘路'!E13+'35久耕路'!E13+'36久裕路'!E13+'37书谐路'!E13+'38书孝路'!E13+'39洋溢港路'!E13+'40书院港路'!E13+'41雪南路'!E13+'42配套河路'!E13+'43余环河路'!E13+'44蒋港河路'!E13+'45二久港北路'!E13+'46雪舟路'!E13+'47中久港路'!E13+'48艾薇路'!E13+'49怡彰路'!E13+'50怡发路'!E13+'51雪南路南路'!E13+'52余姚塘路'!E13+'53书图路'!E13+'54书耘路'!E13+'55石北路'!E13+'56芸香路'!E13+'57大四灶路'!E13+'58书石路'!E13+'59旺华路'!E13+'60市棉场路'!E13+'61金家港路'!E13+'62兴洼港路'!E13+'63桃德路'!E13+'64桃信路'!E13+'65瞿家宅路'!E13+'66果明路'!E13</f>
        <v>0</v>
      </c>
    </row>
    <row r="14" spans="1:5">
      <c r="A14" s="25"/>
      <c r="B14" s="31"/>
      <c r="C14" s="18" t="s">
        <v>15</v>
      </c>
      <c r="D14" s="18" t="s">
        <v>9</v>
      </c>
      <c r="E14" s="18">
        <f>'1中久路'!E14+'2唐港路'!E14+'3新欣路'!E14+'4丰产路'!E14+'5书和路'!E14+'6新府路'!E14+'7书塘路'!E14+'8塘北路（塘北2号路）'!E14+'9滨果公路'!E14+'10振东路'!E14+'11桃园路'!E14+'12新书路'!E14+'13两港大道东一路'!E14+'14五尺沟西路'!E14+'15石皮泐港路'!E14+'16葡萄基地路'!E14+'17先行区路'!E14+'18洼港四灶路'!E14+'19书滨路'!E14+'20老石皮泐港南路'!E14+'21四灶港路'!E14+'22塘驰路（塘北1号路）'!E14+'23石家港路（西段）'!E14+'24新东黄沙港路'!E14+'25桃园16组总支路'!E14+'26书院中学西路'!E14+'27塘明路（塘北3号路）'!E14+'28塘为路（塘北4号路）'!E14+'29塘润路（塘北5号路）'!E14+'30石家港路（塘北6号路）东段'!E14+'31塘和路（塘北7号路）'!E14+'32书文路（塘北中路）'!E14+'33书礼路'!E14+'34久耘路'!E14+'35久耕路'!E14+'36久裕路'!E14+'37书谐路'!E14+'38书孝路'!E14+'39洋溢港路'!E14+'40书院港路'!E14+'41雪南路'!E14+'42配套河路'!E14+'43余环河路'!E14+'44蒋港河路'!E14+'45二久港北路'!E14+'46雪舟路'!E14+'47中久港路'!E14+'48艾薇路'!E14+'49怡彰路'!E14+'50怡发路'!E14+'51雪南路南路'!E14+'52余姚塘路'!E14+'53书图路'!E14+'54书耘路'!E14+'55石北路'!E14+'56芸香路'!E14+'57大四灶路'!E14+'58书石路'!E14+'59旺华路'!E14+'60市棉场路'!E14+'61金家港路'!E14+'62兴洼港路'!E14+'63桃德路'!E14+'64桃信路'!E14+'65瞿家宅路'!E14+'66果明路'!E14</f>
        <v>0.9225</v>
      </c>
    </row>
    <row r="15" spans="1:5">
      <c r="A15" s="25"/>
      <c r="B15" s="34"/>
      <c r="C15" s="18" t="s">
        <v>16</v>
      </c>
      <c r="D15" s="18" t="s">
        <v>9</v>
      </c>
      <c r="E15" s="18">
        <f>'1中久路'!E15+'2唐港路'!E15+'3新欣路'!E15+'4丰产路'!E15+'5书和路'!E15+'6新府路'!E15+'7书塘路'!E15+'8塘北路（塘北2号路）'!E15+'9滨果公路'!E15+'10振东路'!E15+'11桃园路'!E15+'12新书路'!E15+'13两港大道东一路'!E15+'14五尺沟西路'!E15+'15石皮泐港路'!E15+'16葡萄基地路'!E15+'17先行区路'!E15+'18洼港四灶路'!E15+'19书滨路'!E15+'20老石皮泐港南路'!E15+'21四灶港路'!E15+'22塘驰路（塘北1号路）'!E15+'23石家港路（西段）'!E15+'24新东黄沙港路'!E15+'25桃园16组总支路'!E15+'26书院中学西路'!E15+'27塘明路（塘北3号路）'!E15+'28塘为路（塘北4号路）'!E15+'29塘润路（塘北5号路）'!E15+'30石家港路（塘北6号路）东段'!E15+'31塘和路（塘北7号路）'!E15+'32书文路（塘北中路）'!E15+'33书礼路'!E15+'34久耘路'!E15+'35久耕路'!E15+'36久裕路'!E15+'37书谐路'!E15+'38书孝路'!E15+'39洋溢港路'!E15+'40书院港路'!E15+'41雪南路'!E15+'42配套河路'!E15+'43余环河路'!E15+'44蒋港河路'!E15+'45二久港北路'!E15+'46雪舟路'!E15+'47中久港路'!E15+'48艾薇路'!E15+'49怡彰路'!E15+'50怡发路'!E15+'51雪南路南路'!E15+'52余姚塘路'!E15+'53书图路'!E15+'54书耘路'!E15+'55石北路'!E15+'56芸香路'!E15+'57大四灶路'!E15+'58书石路'!E15+'59旺华路'!E15+'60市棉场路'!E15+'61金家港路'!E15+'62兴洼港路'!E15+'63桃德路'!E15+'64桃信路'!E15+'65瞿家宅路'!E15+'66果明路'!E15</f>
        <v>0.8578</v>
      </c>
    </row>
    <row r="16" spans="1:5">
      <c r="A16" s="25"/>
      <c r="B16" s="28" t="s">
        <v>19</v>
      </c>
      <c r="C16" s="18" t="s">
        <v>14</v>
      </c>
      <c r="D16" s="18" t="s">
        <v>9</v>
      </c>
      <c r="E16" s="18">
        <f>'1中久路'!E16+'2唐港路'!E16+'3新欣路'!E16+'4丰产路'!E16+'5书和路'!E16+'6新府路'!E16+'7书塘路'!E16+'8塘北路（塘北2号路）'!E16+'9滨果公路'!E16+'10振东路'!E16+'11桃园路'!E16+'12新书路'!E16+'13两港大道东一路'!E16+'14五尺沟西路'!E16+'15石皮泐港路'!E16+'16葡萄基地路'!E16+'17先行区路'!E16+'18洼港四灶路'!E16+'19书滨路'!E16+'20老石皮泐港南路'!E16+'21四灶港路'!E16+'22塘驰路（塘北1号路）'!E16+'23石家港路（西段）'!E16+'24新东黄沙港路'!E16+'25桃园16组总支路'!E16+'26书院中学西路'!E16+'27塘明路（塘北3号路）'!E16+'28塘为路（塘北4号路）'!E16+'29塘润路（塘北5号路）'!E16+'30石家港路（塘北6号路）东段'!E16+'31塘和路（塘北7号路）'!E16+'32书文路（塘北中路）'!E16+'33书礼路'!E16+'34久耘路'!E16+'35久耕路'!E16+'36久裕路'!E16+'37书谐路'!E16+'38书孝路'!E16+'39洋溢港路'!E16+'40书院港路'!E16+'41雪南路'!E16+'42配套河路'!E16+'43余环河路'!E16+'44蒋港河路'!E16+'45二久港北路'!E16+'46雪舟路'!E16+'47中久港路'!E16+'48艾薇路'!E16+'49怡彰路'!E16+'50怡发路'!E16+'51雪南路南路'!E16+'52余姚塘路'!E16+'53书图路'!E16+'54书耘路'!E16+'55石北路'!E16+'56芸香路'!E16+'57大四灶路'!E16+'58书石路'!E16+'59旺华路'!E16+'60市棉场路'!E16+'61金家港路'!E16+'62兴洼港路'!E16+'63桃德路'!E16+'64桃信路'!E16+'65瞿家宅路'!E16+'66果明路'!E16</f>
        <v>0</v>
      </c>
    </row>
    <row r="17" spans="1:5">
      <c r="A17" s="25"/>
      <c r="B17" s="31"/>
      <c r="C17" s="18" t="s">
        <v>15</v>
      </c>
      <c r="D17" s="18" t="s">
        <v>9</v>
      </c>
      <c r="E17" s="18">
        <f>'1中久路'!E17+'2唐港路'!E17+'3新欣路'!E17+'4丰产路'!E17+'5书和路'!E17+'6新府路'!E17+'7书塘路'!E17+'8塘北路（塘北2号路）'!E17+'9滨果公路'!E17+'10振东路'!E17+'11桃园路'!E17+'12新书路'!E17+'13两港大道东一路'!E17+'14五尺沟西路'!E17+'15石皮泐港路'!E17+'16葡萄基地路'!E17+'17先行区路'!E17+'18洼港四灶路'!E17+'19书滨路'!E17+'20老石皮泐港南路'!E17+'21四灶港路'!E17+'22塘驰路（塘北1号路）'!E17+'23石家港路（西段）'!E17+'24新东黄沙港路'!E17+'25桃园16组总支路'!E17+'26书院中学西路'!E17+'27塘明路（塘北3号路）'!E17+'28塘为路（塘北4号路）'!E17+'29塘润路（塘北5号路）'!E17+'30石家港路（塘北6号路）东段'!E17+'31塘和路（塘北7号路）'!E17+'32书文路（塘北中路）'!E17+'33书礼路'!E17+'34久耘路'!E17+'35久耕路'!E17+'36久裕路'!E17+'37书谐路'!E17+'38书孝路'!E17+'39洋溢港路'!E17+'40书院港路'!E17+'41雪南路'!E17+'42配套河路'!E17+'43余环河路'!E17+'44蒋港河路'!E17+'45二久港北路'!E17+'46雪舟路'!E17+'47中久港路'!E17+'48艾薇路'!E17+'49怡彰路'!E17+'50怡发路'!E17+'51雪南路南路'!E17+'52余姚塘路'!E17+'53书图路'!E17+'54书耘路'!E17+'55石北路'!E17+'56芸香路'!E17+'57大四灶路'!E17+'58书石路'!E17+'59旺华路'!E17+'60市棉场路'!E17+'61金家港路'!E17+'62兴洼港路'!E17+'63桃德路'!E17+'64桃信路'!E17+'65瞿家宅路'!E17+'66果明路'!E17</f>
        <v>1.6428</v>
      </c>
    </row>
    <row r="18" spans="1:5">
      <c r="A18" s="25"/>
      <c r="B18" s="34"/>
      <c r="C18" s="18" t="s">
        <v>16</v>
      </c>
      <c r="D18" s="18" t="s">
        <v>9</v>
      </c>
      <c r="E18" s="18">
        <f>'1中久路'!E18+'2唐港路'!E18+'3新欣路'!E18+'4丰产路'!E18+'5书和路'!E18+'6新府路'!E18+'7书塘路'!E18+'8塘北路（塘北2号路）'!E18+'9滨果公路'!E18+'10振东路'!E18+'11桃园路'!E18+'12新书路'!E18+'13两港大道东一路'!E18+'14五尺沟西路'!E18+'15石皮泐港路'!E18+'16葡萄基地路'!E18+'17先行区路'!E18+'18洼港四灶路'!E18+'19书滨路'!E18+'20老石皮泐港南路'!E18+'21四灶港路'!E18+'22塘驰路（塘北1号路）'!E18+'23石家港路（西段）'!E18+'24新东黄沙港路'!E18+'25桃园16组总支路'!E18+'26书院中学西路'!E18+'27塘明路（塘北3号路）'!E18+'28塘为路（塘北4号路）'!E18+'29塘润路（塘北5号路）'!E18+'30石家港路（塘北6号路）东段'!E18+'31塘和路（塘北7号路）'!E18+'32书文路（塘北中路）'!E18+'33书礼路'!E18+'34久耘路'!E18+'35久耕路'!E18+'36久裕路'!E18+'37书谐路'!E18+'38书孝路'!E18+'39洋溢港路'!E18+'40书院港路'!E18+'41雪南路'!E18+'42配套河路'!E18+'43余环河路'!E18+'44蒋港河路'!E18+'45二久港北路'!E18+'46雪舟路'!E18+'47中久港路'!E18+'48艾薇路'!E18+'49怡彰路'!E18+'50怡发路'!E18+'51雪南路南路'!E18+'52余姚塘路'!E18+'53书图路'!E18+'54书耘路'!E18+'55石北路'!E18+'56芸香路'!E18+'57大四灶路'!E18+'58书石路'!E18+'59旺华路'!E18+'60市棉场路'!E18+'61金家港路'!E18+'62兴洼港路'!E18+'63桃德路'!E18+'64桃信路'!E18+'65瞿家宅路'!E18+'66果明路'!E18</f>
        <v>5.3667</v>
      </c>
    </row>
    <row r="19" spans="1:5">
      <c r="A19" s="25"/>
      <c r="B19" s="35" t="s">
        <v>20</v>
      </c>
      <c r="C19" s="36"/>
      <c r="D19" s="18" t="s">
        <v>9</v>
      </c>
      <c r="E19" s="18">
        <f>'1中久路'!E19+'2唐港路'!E19+'3新欣路'!E19+'4丰产路'!E19+'5书和路'!E19+'6新府路'!E19+'7书塘路'!E19+'8塘北路（塘北2号路）'!E19+'9滨果公路'!E19+'10振东路'!E19+'11桃园路'!E19+'12新书路'!E19+'13两港大道东一路'!E19+'14五尺沟西路'!E19+'15石皮泐港路'!E19+'16葡萄基地路'!E19+'17先行区路'!E19+'18洼港四灶路'!E19+'19书滨路'!E19+'20老石皮泐港南路'!E19+'21四灶港路'!E19+'22塘驰路（塘北1号路）'!E19+'23石家港路（西段）'!E19+'24新东黄沙港路'!E19+'25桃园16组总支路'!E19+'26书院中学西路'!E19+'27塘明路（塘北3号路）'!E19+'28塘为路（塘北4号路）'!E19+'29塘润路（塘北5号路）'!E19+'30石家港路（塘北6号路）东段'!E19+'31塘和路（塘北7号路）'!E19+'32书文路（塘北中路）'!E19+'33书礼路'!E19+'34久耘路'!E19+'35久耕路'!E19+'36久裕路'!E19+'37书谐路'!E19+'38书孝路'!E19+'39洋溢港路'!E19+'40书院港路'!E19+'41雪南路'!E19+'42配套河路'!E19+'43余环河路'!E19+'44蒋港河路'!E19+'45二久港北路'!E19+'46雪舟路'!E19+'47中久港路'!E19+'48艾薇路'!E19+'49怡彰路'!E19+'50怡发路'!E19+'51雪南路南路'!E19+'52余姚塘路'!E19+'53书图路'!E19+'54书耘路'!E19+'55石北路'!E19+'56芸香路'!E19+'57大四灶路'!E19+'58书石路'!E19+'59旺华路'!E19+'60市棉场路'!E19+'61金家港路'!E19+'62兴洼港路'!E19+'63桃德路'!E19+'64桃信路'!E19+'65瞿家宅路'!E19+'66果明路'!E19</f>
        <v>0.3075</v>
      </c>
    </row>
    <row r="20" spans="1:5">
      <c r="A20" s="25"/>
      <c r="B20" s="37" t="s">
        <v>21</v>
      </c>
      <c r="C20" s="18" t="s">
        <v>14</v>
      </c>
      <c r="D20" s="18" t="s">
        <v>9</v>
      </c>
      <c r="E20" s="18">
        <f>'1中久路'!E20+'2唐港路'!E20+'3新欣路'!E20+'4丰产路'!E20+'5书和路'!E20+'6新府路'!E20+'7书塘路'!E20+'8塘北路（塘北2号路）'!E20+'9滨果公路'!E20+'10振东路'!E20+'11桃园路'!E20+'12新书路'!E20+'13两港大道东一路'!E20+'14五尺沟西路'!E20+'15石皮泐港路'!E20+'16葡萄基地路'!E20+'17先行区路'!E20+'18洼港四灶路'!E20+'19书滨路'!E20+'20老石皮泐港南路'!E20+'21四灶港路'!E20+'22塘驰路（塘北1号路）'!E20+'23石家港路（西段）'!E20+'24新东黄沙港路'!E20+'25桃园16组总支路'!E20+'26书院中学西路'!E20+'27塘明路（塘北3号路）'!E20+'28塘为路（塘北4号路）'!E20+'29塘润路（塘北5号路）'!E20+'30石家港路（塘北6号路）东段'!E20+'31塘和路（塘北7号路）'!E20+'32书文路（塘北中路）'!E20+'33书礼路'!E20+'34久耘路'!E20+'35久耕路'!E20+'36久裕路'!E20+'37书谐路'!E20+'38书孝路'!E20+'39洋溢港路'!E20+'40书院港路'!E20+'41雪南路'!E20+'42配套河路'!E20+'43余环河路'!E20+'44蒋港河路'!E20+'45二久港北路'!E20+'46雪舟路'!E20+'47中久港路'!E20+'48艾薇路'!E20+'49怡彰路'!E20+'50怡发路'!E20+'51雪南路南路'!E20+'52余姚塘路'!E20+'53书图路'!E20+'54书耘路'!E20+'55石北路'!E20+'56芸香路'!E20+'57大四灶路'!E20+'58书石路'!E20+'59旺华路'!E20+'60市棉场路'!E20+'61金家港路'!E20+'62兴洼港路'!E20+'63桃德路'!E20+'64桃信路'!E20+'65瞿家宅路'!E20+'66果明路'!E20</f>
        <v>3.37935</v>
      </c>
    </row>
    <row r="21" spans="1:5">
      <c r="A21" s="25"/>
      <c r="B21" s="38"/>
      <c r="C21" s="18" t="s">
        <v>15</v>
      </c>
      <c r="D21" s="18" t="s">
        <v>9</v>
      </c>
      <c r="E21" s="18">
        <f>'1中久路'!E21+'2唐港路'!E21+'3新欣路'!E21+'4丰产路'!E21+'5书和路'!E21+'6新府路'!E21+'7书塘路'!E21+'8塘北路（塘北2号路）'!E21+'9滨果公路'!E21+'10振东路'!E21+'11桃园路'!E21+'12新书路'!E21+'13两港大道东一路'!E21+'14五尺沟西路'!E21+'15石皮泐港路'!E21+'16葡萄基地路'!E21+'17先行区路'!E21+'18洼港四灶路'!E21+'19书滨路'!E21+'20老石皮泐港南路'!E21+'21四灶港路'!E21+'22塘驰路（塘北1号路）'!E21+'23石家港路（西段）'!E21+'24新东黄沙港路'!E21+'25桃园16组总支路'!E21+'26书院中学西路'!E21+'27塘明路（塘北3号路）'!E21+'28塘为路（塘北4号路）'!E21+'29塘润路（塘北5号路）'!E21+'30石家港路（塘北6号路）东段'!E21+'31塘和路（塘北7号路）'!E21+'32书文路（塘北中路）'!E21+'33书礼路'!E21+'34久耘路'!E21+'35久耕路'!E21+'36久裕路'!E21+'37书谐路'!E21+'38书孝路'!E21+'39洋溢港路'!E21+'40书院港路'!E21+'41雪南路'!E21+'42配套河路'!E21+'43余环河路'!E21+'44蒋港河路'!E21+'45二久港北路'!E21+'46雪舟路'!E21+'47中久港路'!E21+'48艾薇路'!E21+'49怡彰路'!E21+'50怡发路'!E21+'51雪南路南路'!E21+'52余姚塘路'!E21+'53书图路'!E21+'54书耘路'!E21+'55石北路'!E21+'56芸香路'!E21+'57大四灶路'!E21+'58书石路'!E21+'59旺华路'!E21+'60市棉场路'!E21+'61金家港路'!E21+'62兴洼港路'!E21+'63桃德路'!E21+'64桃信路'!E21+'65瞿家宅路'!E21+'66果明路'!E21</f>
        <v>36.4845</v>
      </c>
    </row>
    <row r="22" spans="1:5">
      <c r="A22" s="25"/>
      <c r="B22" s="22" t="s">
        <v>22</v>
      </c>
      <c r="C22" s="39"/>
      <c r="D22" s="18" t="s">
        <v>9</v>
      </c>
      <c r="E22" s="18">
        <f>'1中久路'!E22+'2唐港路'!E22+'3新欣路'!E22+'4丰产路'!E22+'5书和路'!E22+'6新府路'!E22+'7书塘路'!E22+'8塘北路（塘北2号路）'!E22+'9滨果公路'!E22+'10振东路'!E22+'11桃园路'!E22+'12新书路'!E22+'13两港大道东一路'!E22+'14五尺沟西路'!E22+'15石皮泐港路'!E22+'16葡萄基地路'!E22+'17先行区路'!E22+'18洼港四灶路'!E22+'19书滨路'!E22+'20老石皮泐港南路'!E22+'21四灶港路'!E22+'22塘驰路（塘北1号路）'!E22+'23石家港路（西段）'!E22+'24新东黄沙港路'!E22+'25桃园16组总支路'!E22+'26书院中学西路'!E22+'27塘明路（塘北3号路）'!E22+'28塘为路（塘北4号路）'!E22+'29塘润路（塘北5号路）'!E22+'30石家港路（塘北6号路）东段'!E22+'31塘和路（塘北7号路）'!E22+'32书文路（塘北中路）'!E22+'33书礼路'!E22+'34久耘路'!E22+'35久耕路'!E22+'36久裕路'!E22+'37书谐路'!E22+'38书孝路'!E22+'39洋溢港路'!E22+'40书院港路'!E22+'41雪南路'!E22+'42配套河路'!E22+'43余环河路'!E22+'44蒋港河路'!E22+'45二久港北路'!E22+'46雪舟路'!E22+'47中久港路'!E22+'48艾薇路'!E22+'49怡彰路'!E22+'50怡发路'!E22+'51雪南路南路'!E22+'52余姚塘路'!E22+'53书图路'!E22+'54书耘路'!E22+'55石北路'!E22+'56芸香路'!E22+'57大四灶路'!E22+'58书石路'!E22+'59旺华路'!E22+'60市棉场路'!E22+'61金家港路'!E22+'62兴洼港路'!E22+'63桃德路'!E22+'64桃信路'!E22+'65瞿家宅路'!E22+'66果明路'!E22</f>
        <v>1.1567</v>
      </c>
    </row>
    <row r="23" spans="1:5">
      <c r="A23" s="25"/>
      <c r="B23" s="22" t="s">
        <v>23</v>
      </c>
      <c r="C23" s="39"/>
      <c r="D23" s="18" t="s">
        <v>9</v>
      </c>
      <c r="E23" s="18">
        <f>'1中久路'!E23+'2唐港路'!E23+'3新欣路'!E23+'4丰产路'!E23+'5书和路'!E23+'6新府路'!E23+'7书塘路'!E23+'8塘北路（塘北2号路）'!E23+'9滨果公路'!E23+'10振东路'!E23+'11桃园路'!E23+'12新书路'!E23+'13两港大道东一路'!E23+'14五尺沟西路'!E23+'15石皮泐港路'!E23+'16葡萄基地路'!E23+'17先行区路'!E23+'18洼港四灶路'!E23+'19书滨路'!E23+'20老石皮泐港南路'!E23+'21四灶港路'!E23+'22塘驰路（塘北1号路）'!E23+'23石家港路（西段）'!E23+'24新东黄沙港路'!E23+'25桃园16组总支路'!E23+'26书院中学西路'!E23+'27塘明路（塘北3号路）'!E23+'28塘为路（塘北4号路）'!E23+'29塘润路（塘北5号路）'!E23+'30石家港路（塘北6号路）东段'!E23+'31塘和路（塘北7号路）'!E23+'32书文路（塘北中路）'!E23+'33书礼路'!E23+'34久耘路'!E23+'35久耕路'!E23+'36久裕路'!E23+'37书谐路'!E23+'38书孝路'!E23+'39洋溢港路'!E23+'40书院港路'!E23+'41雪南路'!E23+'42配套河路'!E23+'43余环河路'!E23+'44蒋港河路'!E23+'45二久港北路'!E23+'46雪舟路'!E23+'47中久港路'!E23+'48艾薇路'!E23+'49怡彰路'!E23+'50怡发路'!E23+'51雪南路南路'!E23+'52余姚塘路'!E23+'53书图路'!E23+'54书耘路'!E23+'55石北路'!E23+'56芸香路'!E23+'57大四灶路'!E23+'58书石路'!E23+'59旺华路'!E23+'60市棉场路'!E23+'61金家港路'!E23+'62兴洼港路'!E23+'63桃德路'!E23+'64桃信路'!E23+'65瞿家宅路'!E23+'66果明路'!E23</f>
        <v>0.984</v>
      </c>
    </row>
    <row r="24" spans="1:5">
      <c r="A24" s="25"/>
      <c r="B24" s="22" t="s">
        <v>24</v>
      </c>
      <c r="C24" s="39"/>
      <c r="D24" s="18" t="s">
        <v>25</v>
      </c>
      <c r="E24" s="18">
        <f>'1中久路'!E24+'2唐港路'!E24+'3新欣路'!E24+'4丰产路'!E24+'5书和路'!E24+'6新府路'!E24+'7书塘路'!E24+'8塘北路（塘北2号路）'!E24+'9滨果公路'!E24+'10振东路'!E24+'11桃园路'!E24+'12新书路'!E24+'13两港大道东一路'!E24+'14五尺沟西路'!E24+'15石皮泐港路'!E24+'16葡萄基地路'!E24+'17先行区路'!E24+'18洼港四灶路'!E24+'19书滨路'!E24+'20老石皮泐港南路'!E24+'21四灶港路'!E24+'22塘驰路（塘北1号路）'!E24+'23石家港路（西段）'!E24+'24新东黄沙港路'!E24+'25桃园16组总支路'!E24+'26书院中学西路'!E24+'27塘明路（塘北3号路）'!E24+'28塘为路（塘北4号路）'!E24+'29塘润路（塘北5号路）'!E24+'30石家港路（塘北6号路）东段'!E24+'31塘和路（塘北7号路）'!E24+'32书文路（塘北中路）'!E24+'33书礼路'!E24+'34久耘路'!E24+'35久耕路'!E24+'36久裕路'!E24+'37书谐路'!E24+'38书孝路'!E24+'39洋溢港路'!E24+'40书院港路'!E24+'41雪南路'!E24+'42配套河路'!E24+'43余环河路'!E24+'44蒋港河路'!E24+'45二久港北路'!E24+'46雪舟路'!E24+'47中久港路'!E24+'48艾薇路'!E24+'49怡彰路'!E24+'50怡发路'!E24+'51雪南路南路'!E24+'52余姚塘路'!E24+'53书图路'!E24+'54书耘路'!E24+'55石北路'!E24+'56芸香路'!E24+'57大四灶路'!E24+'58书石路'!E24+'59旺华路'!E24+'60市棉场路'!E24+'61金家港路'!E24+'62兴洼港路'!E24+'63桃德路'!E24+'64桃信路'!E24+'65瞿家宅路'!E24+'66果明路'!E24</f>
        <v>129.31175</v>
      </c>
    </row>
    <row r="25" spans="1:5">
      <c r="A25" s="25"/>
      <c r="B25" s="40" t="s">
        <v>26</v>
      </c>
      <c r="C25" s="41"/>
      <c r="D25" s="18" t="s">
        <v>25</v>
      </c>
      <c r="E25" s="18">
        <f>'1中久路'!E25+'2唐港路'!E25+'3新欣路'!E25+'4丰产路'!E25+'5书和路'!E25+'6新府路'!E25+'7书塘路'!E25+'8塘北路（塘北2号路）'!E25+'9滨果公路'!E25+'10振东路'!E25+'11桃园路'!E25+'12新书路'!E25+'13两港大道东一路'!E25+'14五尺沟西路'!E25+'15石皮泐港路'!E25+'16葡萄基地路'!E25+'17先行区路'!E25+'18洼港四灶路'!E25+'19书滨路'!E25+'20老石皮泐港南路'!E25+'21四灶港路'!E25+'22塘驰路（塘北1号路）'!E25+'23石家港路（西段）'!E25+'24新东黄沙港路'!E25+'25桃园16组总支路'!E25+'26书院中学西路'!E25+'27塘明路（塘北3号路）'!E25+'28塘为路（塘北4号路）'!E25+'29塘润路（塘北5号路）'!E25+'30石家港路（塘北6号路）东段'!E25+'31塘和路（塘北7号路）'!E25+'32书文路（塘北中路）'!E25+'33书礼路'!E25+'34久耘路'!E25+'35久耕路'!E25+'36久裕路'!E25+'37书谐路'!E25+'38书孝路'!E25+'39洋溢港路'!E25+'40书院港路'!E25+'41雪南路'!E25+'42配套河路'!E25+'43余环河路'!E25+'44蒋港河路'!E25+'45二久港北路'!E25+'46雪舟路'!E25+'47中久港路'!E25+'48艾薇路'!E25+'49怡彰路'!E25+'50怡发路'!E25+'51雪南路南路'!E25+'52余姚塘路'!E25+'53书图路'!E25+'54书耘路'!E25+'55石北路'!E25+'56芸香路'!E25+'57大四灶路'!E25+'58书石路'!E25+'59旺华路'!E25+'60市棉场路'!E25+'61金家港路'!E25+'62兴洼港路'!E25+'63桃德路'!E25+'64桃信路'!E25+'65瞿家宅路'!E25+'66果明路'!E25</f>
        <v>618.15105</v>
      </c>
    </row>
    <row r="26" spans="1:5">
      <c r="A26" s="25"/>
      <c r="B26" s="40" t="s">
        <v>27</v>
      </c>
      <c r="C26" s="41"/>
      <c r="D26" s="18" t="s">
        <v>25</v>
      </c>
      <c r="E26" s="18">
        <f>'1中久路'!E26+'2唐港路'!E26+'3新欣路'!E26+'4丰产路'!E26+'5书和路'!E26+'6新府路'!E26+'7书塘路'!E26+'8塘北路（塘北2号路）'!E26+'9滨果公路'!E26+'10振东路'!E26+'11桃园路'!E26+'12新书路'!E26+'13两港大道东一路'!E26+'14五尺沟西路'!E26+'15石皮泐港路'!E26+'16葡萄基地路'!E26+'17先行区路'!E26+'18洼港四灶路'!E26+'19书滨路'!E26+'20老石皮泐港南路'!E26+'21四灶港路'!E26+'22塘驰路（塘北1号路）'!E26+'23石家港路（西段）'!E26+'24新东黄沙港路'!E26+'25桃园16组总支路'!E26+'26书院中学西路'!E26+'27塘明路（塘北3号路）'!E26+'28塘为路（塘北4号路）'!E26+'29塘润路（塘北5号路）'!E26+'30石家港路（塘北6号路）东段'!E26+'31塘和路（塘北7号路）'!E26+'32书文路（塘北中路）'!E26+'33书礼路'!E26+'34久耘路'!E26+'35久耕路'!E26+'36久裕路'!E26+'37书谐路'!E26+'38书孝路'!E26+'39洋溢港路'!E26+'40书院港路'!E26+'41雪南路'!E26+'42配套河路'!E26+'43余环河路'!E26+'44蒋港河路'!E26+'45二久港北路'!E26+'46雪舟路'!E26+'47中久港路'!E26+'48艾薇路'!E26+'49怡彰路'!E26+'50怡发路'!E26+'51雪南路南路'!E26+'52余姚塘路'!E26+'53书图路'!E26+'54书耘路'!E26+'55石北路'!E26+'56芸香路'!E26+'57大四灶路'!E26+'58书石路'!E26+'59旺华路'!E26+'60市棉场路'!E26+'61金家港路'!E26+'62兴洼港路'!E26+'63桃德路'!E26+'64桃信路'!E26+'65瞿家宅路'!E26+'66果明路'!E26</f>
        <v>0</v>
      </c>
    </row>
    <row r="27" spans="1:5">
      <c r="A27" s="25"/>
      <c r="B27" s="40" t="s">
        <v>28</v>
      </c>
      <c r="C27" s="41"/>
      <c r="D27" s="18" t="s">
        <v>25</v>
      </c>
      <c r="E27" s="18">
        <f>'1中久路'!E27+'2唐港路'!E27+'3新欣路'!E27+'4丰产路'!E27+'5书和路'!E27+'6新府路'!E27+'7书塘路'!E27+'8塘北路（塘北2号路）'!E27+'9滨果公路'!E27+'10振东路'!E27+'11桃园路'!E27+'12新书路'!E27+'13两港大道东一路'!E27+'14五尺沟西路'!E27+'15石皮泐港路'!E27+'16葡萄基地路'!E27+'17先行区路'!E27+'18洼港四灶路'!E27+'19书滨路'!E27+'20老石皮泐港南路'!E27+'21四灶港路'!E27+'22塘驰路（塘北1号路）'!E27+'23石家港路（西段）'!E27+'24新东黄沙港路'!E27+'25桃园16组总支路'!E27+'26书院中学西路'!E27+'27塘明路（塘北3号路）'!E27+'28塘为路（塘北4号路）'!E27+'29塘润路（塘北5号路）'!E27+'30石家港路（塘北6号路）东段'!E27+'31塘和路（塘北7号路）'!E27+'32书文路（塘北中路）'!E27+'33书礼路'!E27+'34久耘路'!E27+'35久耕路'!E27+'36久裕路'!E27+'37书谐路'!E27+'38书孝路'!E27+'39洋溢港路'!E27+'40书院港路'!E27+'41雪南路'!E27+'42配套河路'!E27+'43余环河路'!E27+'44蒋港河路'!E27+'45二久港北路'!E27+'46雪舟路'!E27+'47中久港路'!E27+'48艾薇路'!E27+'49怡彰路'!E27+'50怡发路'!E27+'51雪南路南路'!E27+'52余姚塘路'!E27+'53书图路'!E27+'54书耘路'!E27+'55石北路'!E27+'56芸香路'!E27+'57大四灶路'!E27+'58书石路'!E27+'59旺华路'!E27+'60市棉场路'!E27+'61金家港路'!E27+'62兴洼港路'!E27+'63桃德路'!E27+'64桃信路'!E27+'65瞿家宅路'!E27+'66果明路'!E27</f>
        <v>0</v>
      </c>
    </row>
    <row r="28" spans="1:5">
      <c r="A28" s="25"/>
      <c r="B28" s="40" t="s">
        <v>29</v>
      </c>
      <c r="C28" s="41"/>
      <c r="D28" s="18" t="s">
        <v>25</v>
      </c>
      <c r="E28" s="18">
        <f>'1中久路'!E28+'2唐港路'!E28+'3新欣路'!E28+'4丰产路'!E28+'5书和路'!E28+'6新府路'!E28+'7书塘路'!E28+'8塘北路（塘北2号路）'!E28+'9滨果公路'!E28+'10振东路'!E28+'11桃园路'!E28+'12新书路'!E28+'13两港大道东一路'!E28+'14五尺沟西路'!E28+'15石皮泐港路'!E28+'16葡萄基地路'!E28+'17先行区路'!E28+'18洼港四灶路'!E28+'19书滨路'!E28+'20老石皮泐港南路'!E28+'21四灶港路'!E28+'22塘驰路（塘北1号路）'!E28+'23石家港路（西段）'!E28+'24新东黄沙港路'!E28+'25桃园16组总支路'!E28+'26书院中学西路'!E28+'27塘明路（塘北3号路）'!E28+'28塘为路（塘北4号路）'!E28+'29塘润路（塘北5号路）'!E28+'30石家港路（塘北6号路）东段'!E28+'31塘和路（塘北7号路）'!E28+'32书文路（塘北中路）'!E28+'33书礼路'!E28+'34久耘路'!E28+'35久耕路'!E28+'36久裕路'!E28+'37书谐路'!E28+'38书孝路'!E28+'39洋溢港路'!E28+'40书院港路'!E28+'41雪南路'!E28+'42配套河路'!E28+'43余环河路'!E28+'44蒋港河路'!E28+'45二久港北路'!E28+'46雪舟路'!E28+'47中久港路'!E28+'48艾薇路'!E28+'49怡彰路'!E28+'50怡发路'!E28+'51雪南路南路'!E28+'52余姚塘路'!E28+'53书图路'!E28+'54书耘路'!E28+'55石北路'!E28+'56芸香路'!E28+'57大四灶路'!E28+'58书石路'!E28+'59旺华路'!E28+'60市棉场路'!E28+'61金家港路'!E28+'62兴洼港路'!E28+'63桃德路'!E28+'64桃信路'!E28+'65瞿家宅路'!E28+'66果明路'!E28</f>
        <v>0</v>
      </c>
    </row>
    <row r="29" spans="1:5">
      <c r="A29" s="25"/>
      <c r="B29" s="40" t="s">
        <v>30</v>
      </c>
      <c r="C29" s="41"/>
      <c r="D29" s="18" t="s">
        <v>31</v>
      </c>
      <c r="E29" s="18">
        <f>'1中久路'!E29+'2唐港路'!E29+'3新欣路'!E29+'4丰产路'!E29+'5书和路'!E29+'6新府路'!E29+'7书塘路'!E29+'8塘北路（塘北2号路）'!E29+'9滨果公路'!E29+'10振东路'!E29+'11桃园路'!E29+'12新书路'!E29+'13两港大道东一路'!E29+'14五尺沟西路'!E29+'15石皮泐港路'!E29+'16葡萄基地路'!E29+'17先行区路'!E29+'18洼港四灶路'!E29+'19书滨路'!E29+'20老石皮泐港南路'!E29+'21四灶港路'!E29+'22塘驰路（塘北1号路）'!E29+'23石家港路（西段）'!E29+'24新东黄沙港路'!E29+'25桃园16组总支路'!E29+'26书院中学西路'!E29+'27塘明路（塘北3号路）'!E29+'28塘为路（塘北4号路）'!E29+'29塘润路（塘北5号路）'!E29+'30石家港路（塘北6号路）东段'!E29+'31塘和路（塘北7号路）'!E29+'32书文路（塘北中路）'!E29+'33书礼路'!E29+'34久耘路'!E29+'35久耕路'!E29+'36久裕路'!E29+'37书谐路'!E29+'38书孝路'!E29+'39洋溢港路'!E29+'40书院港路'!E29+'41雪南路'!E29+'42配套河路'!E29+'43余环河路'!E29+'44蒋港河路'!E29+'45二久港北路'!E29+'46雪舟路'!E29+'47中久港路'!E29+'48艾薇路'!E29+'49怡彰路'!E29+'50怡发路'!E29+'51雪南路南路'!E29+'52余姚塘路'!E29+'53书图路'!E29+'54书耘路'!E29+'55石北路'!E29+'56芸香路'!E29+'57大四灶路'!E29+'58书石路'!E29+'59旺华路'!E29+'60市棉场路'!E29+'61金家港路'!E29+'62兴洼港路'!E29+'63桃德路'!E29+'64桃信路'!E29+'65瞿家宅路'!E29+'66果明路'!E29</f>
        <v>7.3</v>
      </c>
    </row>
    <row r="30" spans="1:5">
      <c r="A30" s="25"/>
      <c r="B30" s="22" t="s">
        <v>32</v>
      </c>
      <c r="C30" s="39"/>
      <c r="D30" s="18" t="s">
        <v>31</v>
      </c>
      <c r="E30" s="18">
        <f>'1中久路'!E30+'2唐港路'!E30+'3新欣路'!E30+'4丰产路'!E30+'5书和路'!E30+'6新府路'!E30+'7书塘路'!E30+'8塘北路（塘北2号路）'!E30+'9滨果公路'!E30+'10振东路'!E30+'11桃园路'!E30+'12新书路'!E30+'13两港大道东一路'!E30+'14五尺沟西路'!E30+'15石皮泐港路'!E30+'16葡萄基地路'!E30+'17先行区路'!E30+'18洼港四灶路'!E30+'19书滨路'!E30+'20老石皮泐港南路'!E30+'21四灶港路'!E30+'22塘驰路（塘北1号路）'!E30+'23石家港路（西段）'!E30+'24新东黄沙港路'!E30+'25桃园16组总支路'!E30+'26书院中学西路'!E30+'27塘明路（塘北3号路）'!E30+'28塘为路（塘北4号路）'!E30+'29塘润路（塘北5号路）'!E30+'30石家港路（塘北6号路）东段'!E30+'31塘和路（塘北7号路）'!E30+'32书文路（塘北中路）'!E30+'33书礼路'!E30+'34久耘路'!E30+'35久耕路'!E30+'36久裕路'!E30+'37书谐路'!E30+'38书孝路'!E30+'39洋溢港路'!E30+'40书院港路'!E30+'41雪南路'!E30+'42配套河路'!E30+'43余环河路'!E30+'44蒋港河路'!E30+'45二久港北路'!E30+'46雪舟路'!E30+'47中久港路'!E30+'48艾薇路'!E30+'49怡彰路'!E30+'50怡发路'!E30+'51雪南路南路'!E30+'52余姚塘路'!E30+'53书图路'!E30+'54书耘路'!E30+'55石北路'!E30+'56芸香路'!E30+'57大四灶路'!E30+'58书石路'!E30+'59旺华路'!E30+'60市棉场路'!E30+'61金家港路'!E30+'62兴洼港路'!E30+'63桃德路'!E30+'64桃信路'!E30+'65瞿家宅路'!E30+'66果明路'!E30</f>
        <v>2.201</v>
      </c>
    </row>
    <row r="31" spans="1:5">
      <c r="A31" s="25"/>
      <c r="B31" s="22" t="s">
        <v>33</v>
      </c>
      <c r="C31" s="39"/>
      <c r="D31" s="18" t="s">
        <v>31</v>
      </c>
      <c r="E31" s="18">
        <f>'1中久路'!E31+'2唐港路'!E31+'3新欣路'!E31+'4丰产路'!E31+'5书和路'!E31+'6新府路'!E31+'7书塘路'!E31+'8塘北路（塘北2号路）'!E31+'9滨果公路'!E31+'10振东路'!E31+'11桃园路'!E31+'12新书路'!E31+'13两港大道东一路'!E31+'14五尺沟西路'!E31+'15石皮泐港路'!E31+'16葡萄基地路'!E31+'17先行区路'!E31+'18洼港四灶路'!E31+'19书滨路'!E31+'20老石皮泐港南路'!E31+'21四灶港路'!E31+'22塘驰路（塘北1号路）'!E31+'23石家港路（西段）'!E31+'24新东黄沙港路'!E31+'25桃园16组总支路'!E31+'26书院中学西路'!E31+'27塘明路（塘北3号路）'!E31+'28塘为路（塘北4号路）'!E31+'29塘润路（塘北5号路）'!E31+'30石家港路（塘北6号路）东段'!E31+'31塘和路（塘北7号路）'!E31+'32书文路（塘北中路）'!E31+'33书礼路'!E31+'34久耘路'!E31+'35久耕路'!E31+'36久裕路'!E31+'37书谐路'!E31+'38书孝路'!E31+'39洋溢港路'!E31+'40书院港路'!E31+'41雪南路'!E31+'42配套河路'!E31+'43余环河路'!E31+'44蒋港河路'!E31+'45二久港北路'!E31+'46雪舟路'!E31+'47中久港路'!E31+'48艾薇路'!E31+'49怡彰路'!E31+'50怡发路'!E31+'51雪南路南路'!E31+'52余姚塘路'!E31+'53书图路'!E31+'54书耘路'!E31+'55石北路'!E31+'56芸香路'!E31+'57大四灶路'!E31+'58书石路'!E31+'59旺华路'!E31+'60市棉场路'!E31+'61金家港路'!E31+'62兴洼港路'!E31+'63桃德路'!E31+'64桃信路'!E31+'65瞿家宅路'!E31+'66果明路'!E31</f>
        <v>0.07</v>
      </c>
    </row>
    <row r="32" spans="1:5">
      <c r="A32" s="25"/>
      <c r="B32" s="22" t="s">
        <v>34</v>
      </c>
      <c r="C32" s="39"/>
      <c r="D32" s="18" t="s">
        <v>31</v>
      </c>
      <c r="E32" s="18">
        <f>'1中久路'!E32+'2唐港路'!E32+'3新欣路'!E32+'4丰产路'!E32+'5书和路'!E32+'6新府路'!E32+'7书塘路'!E32+'8塘北路（塘北2号路）'!E32+'9滨果公路'!E32+'10振东路'!E32+'11桃园路'!E32+'12新书路'!E32+'13两港大道东一路'!E32+'14五尺沟西路'!E32+'15石皮泐港路'!E32+'16葡萄基地路'!E32+'17先行区路'!E32+'18洼港四灶路'!E32+'19书滨路'!E32+'20老石皮泐港南路'!E32+'21四灶港路'!E32+'22塘驰路（塘北1号路）'!E32+'23石家港路（西段）'!E32+'24新东黄沙港路'!E32+'25桃园16组总支路'!E32+'26书院中学西路'!E32+'27塘明路（塘北3号路）'!E32+'28塘为路（塘北4号路）'!E32+'29塘润路（塘北5号路）'!E32+'30石家港路（塘北6号路）东段'!E32+'31塘和路（塘北7号路）'!E32+'32书文路（塘北中路）'!E32+'33书礼路'!E32+'34久耘路'!E32+'35久耕路'!E32+'36久裕路'!E32+'37书谐路'!E32+'38书孝路'!E32+'39洋溢港路'!E32+'40书院港路'!E32+'41雪南路'!E32+'42配套河路'!E32+'43余环河路'!E32+'44蒋港河路'!E32+'45二久港北路'!E32+'46雪舟路'!E32+'47中久港路'!E32+'48艾薇路'!E32+'49怡彰路'!E32+'50怡发路'!E32+'51雪南路南路'!E32+'52余姚塘路'!E32+'53书图路'!E32+'54书耘路'!E32+'55石北路'!E32+'56芸香路'!E32+'57大四灶路'!E32+'58书石路'!E32+'59旺华路'!E32+'60市棉场路'!E32+'61金家港路'!E32+'62兴洼港路'!E32+'63桃德路'!E32+'64桃信路'!E32+'65瞿家宅路'!E32+'66果明路'!E32</f>
        <v>0</v>
      </c>
    </row>
    <row r="33" spans="1:5">
      <c r="A33" s="25"/>
      <c r="B33" s="22" t="s">
        <v>35</v>
      </c>
      <c r="C33" s="39"/>
      <c r="D33" s="18" t="s">
        <v>31</v>
      </c>
      <c r="E33" s="18">
        <f>'1中久路'!E33+'2唐港路'!E33+'3新欣路'!E33+'4丰产路'!E33+'5书和路'!E33+'6新府路'!E33+'7书塘路'!E33+'8塘北路（塘北2号路）'!E33+'9滨果公路'!E33+'10振东路'!E33+'11桃园路'!E33+'12新书路'!E33+'13两港大道东一路'!E33+'14五尺沟西路'!E33+'15石皮泐港路'!E33+'16葡萄基地路'!E33+'17先行区路'!E33+'18洼港四灶路'!E33+'19书滨路'!E33+'20老石皮泐港南路'!E33+'21四灶港路'!E33+'22塘驰路（塘北1号路）'!E33+'23石家港路（西段）'!E33+'24新东黄沙港路'!E33+'25桃园16组总支路'!E33+'26书院中学西路'!E33+'27塘明路（塘北3号路）'!E33+'28塘为路（塘北4号路）'!E33+'29塘润路（塘北5号路）'!E33+'30石家港路（塘北6号路）东段'!E33+'31塘和路（塘北7号路）'!E33+'32书文路（塘北中路）'!E33+'33书礼路'!E33+'34久耘路'!E33+'35久耕路'!E33+'36久裕路'!E33+'37书谐路'!E33+'38书孝路'!E33+'39洋溢港路'!E33+'40书院港路'!E33+'41雪南路'!E33+'42配套河路'!E33+'43余环河路'!E33+'44蒋港河路'!E33+'45二久港北路'!E33+'46雪舟路'!E33+'47中久港路'!E33+'48艾薇路'!E33+'49怡彰路'!E33+'50怡发路'!E33+'51雪南路南路'!E33+'52余姚塘路'!E33+'53书图路'!E33+'54书耘路'!E33+'55石北路'!E33+'56芸香路'!E33+'57大四灶路'!E33+'58书石路'!E33+'59旺华路'!E33+'60市棉场路'!E33+'61金家港路'!E33+'62兴洼港路'!E33+'63桃德路'!E33+'64桃信路'!E33+'65瞿家宅路'!E33+'66果明路'!E33</f>
        <v>0</v>
      </c>
    </row>
    <row r="34" spans="1:5">
      <c r="A34" s="25"/>
      <c r="B34" s="22" t="s">
        <v>36</v>
      </c>
      <c r="C34" s="39"/>
      <c r="D34" s="18" t="s">
        <v>25</v>
      </c>
      <c r="E34" s="18">
        <f>'1中久路'!E34+'2唐港路'!E34+'3新欣路'!E34+'4丰产路'!E34+'5书和路'!E34+'6新府路'!E34+'7书塘路'!E34+'8塘北路（塘北2号路）'!E34+'9滨果公路'!E34+'10振东路'!E34+'11桃园路'!E34+'12新书路'!E34+'13两港大道东一路'!E34+'14五尺沟西路'!E34+'15石皮泐港路'!E34+'16葡萄基地路'!E34+'17先行区路'!E34+'18洼港四灶路'!E34+'19书滨路'!E34+'20老石皮泐港南路'!E34+'21四灶港路'!E34+'22塘驰路（塘北1号路）'!E34+'23石家港路（西段）'!E34+'24新东黄沙港路'!E34+'25桃园16组总支路'!E34+'26书院中学西路'!E34+'27塘明路（塘北3号路）'!E34+'28塘为路（塘北4号路）'!E34+'29塘润路（塘北5号路）'!E34+'30石家港路（塘北6号路）东段'!E34+'31塘和路（塘北7号路）'!E34+'32书文路（塘北中路）'!E34+'33书礼路'!E34+'34久耘路'!E34+'35久耕路'!E34+'36久裕路'!E34+'37书谐路'!E34+'38书孝路'!E34+'39洋溢港路'!E34+'40书院港路'!E34+'41雪南路'!E34+'42配套河路'!E34+'43余环河路'!E34+'44蒋港河路'!E34+'45二久港北路'!E34+'46雪舟路'!E34+'47中久港路'!E34+'48艾薇路'!E34+'49怡彰路'!E34+'50怡发路'!E34+'51雪南路南路'!E34+'52余姚塘路'!E34+'53书图路'!E34+'54书耘路'!E34+'55石北路'!E34+'56芸香路'!E34+'57大四灶路'!E34+'58书石路'!E34+'59旺华路'!E34+'60市棉场路'!E34+'61金家港路'!E34+'62兴洼港路'!E34+'63桃德路'!E34+'64桃信路'!E34+'65瞿家宅路'!E34+'66果明路'!E34</f>
        <v>23.616</v>
      </c>
    </row>
    <row r="35" spans="1:5">
      <c r="A35" s="25"/>
      <c r="B35" s="22" t="s">
        <v>37</v>
      </c>
      <c r="C35" s="39"/>
      <c r="D35" s="18" t="s">
        <v>25</v>
      </c>
      <c r="E35" s="18">
        <f>'1中久路'!E35+'2唐港路'!E35+'3新欣路'!E35+'4丰产路'!E35+'5书和路'!E35+'6新府路'!E35+'7书塘路'!E35+'8塘北路（塘北2号路）'!E35+'9滨果公路'!E35+'10振东路'!E35+'11桃园路'!E35+'12新书路'!E35+'13两港大道东一路'!E35+'14五尺沟西路'!E35+'15石皮泐港路'!E35+'16葡萄基地路'!E35+'17先行区路'!E35+'18洼港四灶路'!E35+'19书滨路'!E35+'20老石皮泐港南路'!E35+'21四灶港路'!E35+'22塘驰路（塘北1号路）'!E35+'23石家港路（西段）'!E35+'24新东黄沙港路'!E35+'25桃园16组总支路'!E35+'26书院中学西路'!E35+'27塘明路（塘北3号路）'!E35+'28塘为路（塘北4号路）'!E35+'29塘润路（塘北5号路）'!E35+'30石家港路（塘北6号路）东段'!E35+'31塘和路（塘北7号路）'!E35+'32书文路（塘北中路）'!E35+'33书礼路'!E35+'34久耘路'!E35+'35久耕路'!E35+'36久裕路'!E35+'37书谐路'!E35+'38书孝路'!E35+'39洋溢港路'!E35+'40书院港路'!E35+'41雪南路'!E35+'42配套河路'!E35+'43余环河路'!E35+'44蒋港河路'!E35+'45二久港北路'!E35+'46雪舟路'!E35+'47中久港路'!E35+'48艾薇路'!E35+'49怡彰路'!E35+'50怡发路'!E35+'51雪南路南路'!E35+'52余姚塘路'!E35+'53书图路'!E35+'54书耘路'!E35+'55石北路'!E35+'56芸香路'!E35+'57大四灶路'!E35+'58书石路'!E35+'59旺华路'!E35+'60市棉场路'!E35+'61金家港路'!E35+'62兴洼港路'!E35+'63桃德路'!E35+'64桃信路'!E35+'65瞿家宅路'!E35+'66果明路'!E35</f>
        <v>628.4425</v>
      </c>
    </row>
    <row r="36" spans="1:5">
      <c r="A36" s="42"/>
      <c r="B36" s="40" t="s">
        <v>38</v>
      </c>
      <c r="C36" s="41"/>
      <c r="D36" s="75" t="s">
        <v>31</v>
      </c>
      <c r="E36" s="18">
        <f>'1中久路'!E36+'2唐港路'!E36+'3新欣路'!E36+'4丰产路'!E36+'5书和路'!E36+'6新府路'!E36+'7书塘路'!E36+'8塘北路（塘北2号路）'!E36+'9滨果公路'!E36+'10振东路'!E36+'11桃园路'!E36+'12新书路'!E36+'13两港大道东一路'!E36+'14五尺沟西路'!E36+'15石皮泐港路'!E36+'16葡萄基地路'!E36+'17先行区路'!E36+'18洼港四灶路'!E36+'19书滨路'!E36+'20老石皮泐港南路'!E36+'21四灶港路'!E36+'22塘驰路（塘北1号路）'!E36+'23石家港路（西段）'!E36+'24新东黄沙港路'!E36+'25桃园16组总支路'!E36+'26书院中学西路'!E36+'27塘明路（塘北3号路）'!E36+'28塘为路（塘北4号路）'!E36+'29塘润路（塘北5号路）'!E36+'30石家港路（塘北6号路）东段'!E36+'31塘和路（塘北7号路）'!E36+'32书文路（塘北中路）'!E36+'33书礼路'!E36+'34久耘路'!E36+'35久耕路'!E36+'36久裕路'!E36+'37书谐路'!E36+'38书孝路'!E36+'39洋溢港路'!E36+'40书院港路'!E36+'41雪南路'!E36+'42配套河路'!E36+'43余环河路'!E36+'44蒋港河路'!E36+'45二久港北路'!E36+'46雪舟路'!E36+'47中久港路'!E36+'48艾薇路'!E36+'49怡彰路'!E36+'50怡发路'!E36+'51雪南路南路'!E36+'52余姚塘路'!E36+'53书图路'!E36+'54书耘路'!E36+'55石北路'!E36+'56芸香路'!E36+'57大四灶路'!E36+'58书石路'!E36+'59旺华路'!E36+'60市棉场路'!E36+'61金家港路'!E36+'62兴洼港路'!E36+'63桃德路'!E36+'64桃信路'!E36+'65瞿家宅路'!E36+'66果明路'!E36</f>
        <v>117.935</v>
      </c>
    </row>
    <row r="37" spans="1:5">
      <c r="A37" s="20" t="s">
        <v>39</v>
      </c>
      <c r="B37" s="22" t="s">
        <v>40</v>
      </c>
      <c r="C37" s="39"/>
      <c r="D37" s="18" t="s">
        <v>25</v>
      </c>
      <c r="E37" s="18">
        <f>'1中久路'!E37+'2唐港路'!E37+'3新欣路'!E37+'4丰产路'!E37+'5书和路'!E37+'6新府路'!E37+'7书塘路'!E37+'8塘北路（塘北2号路）'!E37+'9滨果公路'!E37+'10振东路'!E37+'11桃园路'!E37+'12新书路'!E37+'13两港大道东一路'!E37+'14五尺沟西路'!E37+'15石皮泐港路'!E37+'16葡萄基地路'!E37+'17先行区路'!E37+'18洼港四灶路'!E37+'19书滨路'!E37+'20老石皮泐港南路'!E37+'21四灶港路'!E37+'22塘驰路（塘北1号路）'!E37+'23石家港路（西段）'!E37+'24新东黄沙港路'!E37+'25桃园16组总支路'!E37+'26书院中学西路'!E37+'27塘明路（塘北3号路）'!E37+'28塘为路（塘北4号路）'!E37+'29塘润路（塘北5号路）'!E37+'30石家港路（塘北6号路）东段'!E37+'31塘和路（塘北7号路）'!E37+'32书文路（塘北中路）'!E37+'33书礼路'!E37+'34久耘路'!E37+'35久耕路'!E37+'36久裕路'!E37+'37书谐路'!E37+'38书孝路'!E37+'39洋溢港路'!E37+'40书院港路'!E37+'41雪南路'!E37+'42配套河路'!E37+'43余环河路'!E37+'44蒋港河路'!E37+'45二久港北路'!E37+'46雪舟路'!E37+'47中久港路'!E37+'48艾薇路'!E37+'49怡彰路'!E37+'50怡发路'!E37+'51雪南路南路'!E37+'52余姚塘路'!E37+'53书图路'!E37+'54书耘路'!E37+'55石北路'!E37+'56芸香路'!E37+'57大四灶路'!E37+'58书石路'!E37+'59旺华路'!E37+'60市棉场路'!E37+'61金家港路'!E37+'62兴洼港路'!E37+'63桃德路'!E37+'64桃信路'!E37+'65瞿家宅路'!E37+'66果明路'!E37</f>
        <v>7.2184</v>
      </c>
    </row>
    <row r="38" spans="1:5">
      <c r="A38" s="25"/>
      <c r="B38" s="22" t="s">
        <v>41</v>
      </c>
      <c r="C38" s="39"/>
      <c r="D38" s="18" t="s">
        <v>31</v>
      </c>
      <c r="E38" s="18">
        <f>'1中久路'!E38+'2唐港路'!E38+'3新欣路'!E38+'4丰产路'!E38+'5书和路'!E38+'6新府路'!E38+'7书塘路'!E38+'8塘北路（塘北2号路）'!E38+'9滨果公路'!E38+'10振东路'!E38+'11桃园路'!E38+'12新书路'!E38+'13两港大道东一路'!E38+'14五尺沟西路'!E38+'15石皮泐港路'!E38+'16葡萄基地路'!E38+'17先行区路'!E38+'18洼港四灶路'!E38+'19书滨路'!E38+'20老石皮泐港南路'!E38+'21四灶港路'!E38+'22塘驰路（塘北1号路）'!E38+'23石家港路（西段）'!E38+'24新东黄沙港路'!E38+'25桃园16组总支路'!E38+'26书院中学西路'!E38+'27塘明路（塘北3号路）'!E38+'28塘为路（塘北4号路）'!E38+'29塘润路（塘北5号路）'!E38+'30石家港路（塘北6号路）东段'!E38+'31塘和路（塘北7号路）'!E38+'32书文路（塘北中路）'!E38+'33书礼路'!E38+'34久耘路'!E38+'35久耕路'!E38+'36久裕路'!E38+'37书谐路'!E38+'38书孝路'!E38+'39洋溢港路'!E38+'40书院港路'!E38+'41雪南路'!E38+'42配套河路'!E38+'43余环河路'!E38+'44蒋港河路'!E38+'45二久港北路'!E38+'46雪舟路'!E38+'47中久港路'!E38+'48艾薇路'!E38+'49怡彰路'!E38+'50怡发路'!E38+'51雪南路南路'!E38+'52余姚塘路'!E38+'53书图路'!E38+'54书耘路'!E38+'55石北路'!E38+'56芸香路'!E38+'57大四灶路'!E38+'58书石路'!E38+'59旺华路'!E38+'60市棉场路'!E38+'61金家港路'!E38+'62兴洼港路'!E38+'63桃德路'!E38+'64桃信路'!E38+'65瞿家宅路'!E38+'66果明路'!E38</f>
        <v>1.358</v>
      </c>
    </row>
    <row r="39" spans="1:5">
      <c r="A39" s="25"/>
      <c r="B39" s="22" t="s">
        <v>42</v>
      </c>
      <c r="C39" s="39"/>
      <c r="D39" s="18" t="s">
        <v>31</v>
      </c>
      <c r="E39" s="18">
        <f>'1中久路'!E39+'2唐港路'!E39+'3新欣路'!E39+'4丰产路'!E39+'5书和路'!E39+'6新府路'!E39+'7书塘路'!E39+'8塘北路（塘北2号路）'!E39+'9滨果公路'!E39+'10振东路'!E39+'11桃园路'!E39+'12新书路'!E39+'13两港大道东一路'!E39+'14五尺沟西路'!E39+'15石皮泐港路'!E39+'16葡萄基地路'!E39+'17先行区路'!E39+'18洼港四灶路'!E39+'19书滨路'!E39+'20老石皮泐港南路'!E39+'21四灶港路'!E39+'22塘驰路（塘北1号路）'!E39+'23石家港路（西段）'!E39+'24新东黄沙港路'!E39+'25桃园16组总支路'!E39+'26书院中学西路'!E39+'27塘明路（塘北3号路）'!E39+'28塘为路（塘北4号路）'!E39+'29塘润路（塘北5号路）'!E39+'30石家港路（塘北6号路）东段'!E39+'31塘和路（塘北7号路）'!E39+'32书文路（塘北中路）'!E39+'33书礼路'!E39+'34久耘路'!E39+'35久耕路'!E39+'36久裕路'!E39+'37书谐路'!E39+'38书孝路'!E39+'39洋溢港路'!E39+'40书院港路'!E39+'41雪南路'!E39+'42配套河路'!E39+'43余环河路'!E39+'44蒋港河路'!E39+'45二久港北路'!E39+'46雪舟路'!E39+'47中久港路'!E39+'48艾薇路'!E39+'49怡彰路'!E39+'50怡发路'!E39+'51雪南路南路'!E39+'52余姚塘路'!E39+'53书图路'!E39+'54书耘路'!E39+'55石北路'!E39+'56芸香路'!E39+'57大四灶路'!E39+'58书石路'!E39+'59旺华路'!E39+'60市棉场路'!E39+'61金家港路'!E39+'62兴洼港路'!E39+'63桃德路'!E39+'64桃信路'!E39+'65瞿家宅路'!E39+'66果明路'!E39</f>
        <v>0</v>
      </c>
    </row>
    <row r="40" spans="1:5">
      <c r="A40" s="25"/>
      <c r="B40" s="22" t="s">
        <v>43</v>
      </c>
      <c r="C40" s="39"/>
      <c r="D40" s="18" t="s">
        <v>31</v>
      </c>
      <c r="E40" s="18">
        <f>'1中久路'!E40+'2唐港路'!E40+'3新欣路'!E40+'4丰产路'!E40+'5书和路'!E40+'6新府路'!E40+'7书塘路'!E40+'8塘北路（塘北2号路）'!E40+'9滨果公路'!E40+'10振东路'!E40+'11桃园路'!E40+'12新书路'!E40+'13两港大道东一路'!E40+'14五尺沟西路'!E40+'15石皮泐港路'!E40+'16葡萄基地路'!E40+'17先行区路'!E40+'18洼港四灶路'!E40+'19书滨路'!E40+'20老石皮泐港南路'!E40+'21四灶港路'!E40+'22塘驰路（塘北1号路）'!E40+'23石家港路（西段）'!E40+'24新东黄沙港路'!E40+'25桃园16组总支路'!E40+'26书院中学西路'!E40+'27塘明路（塘北3号路）'!E40+'28塘为路（塘北4号路）'!E40+'29塘润路（塘北5号路）'!E40+'30石家港路（塘北6号路）东段'!E40+'31塘和路（塘北7号路）'!E40+'32书文路（塘北中路）'!E40+'33书礼路'!E40+'34久耘路'!E40+'35久耕路'!E40+'36久裕路'!E40+'37书谐路'!E40+'38书孝路'!E40+'39洋溢港路'!E40+'40书院港路'!E40+'41雪南路'!E40+'42配套河路'!E40+'43余环河路'!E40+'44蒋港河路'!E40+'45二久港北路'!E40+'46雪舟路'!E40+'47中久港路'!E40+'48艾薇路'!E40+'49怡彰路'!E40+'50怡发路'!E40+'51雪南路南路'!E40+'52余姚塘路'!E40+'53书图路'!E40+'54书耘路'!E40+'55石北路'!E40+'56芸香路'!E40+'57大四灶路'!E40+'58书石路'!E40+'59旺华路'!E40+'60市棉场路'!E40+'61金家港路'!E40+'62兴洼港路'!E40+'63桃德路'!E40+'64桃信路'!E40+'65瞿家宅路'!E40+'66果明路'!E40</f>
        <v>0</v>
      </c>
    </row>
    <row r="41" spans="1:5">
      <c r="A41" s="42"/>
      <c r="B41" s="22" t="s">
        <v>44</v>
      </c>
      <c r="C41" s="39"/>
      <c r="D41" s="18" t="s">
        <v>31</v>
      </c>
      <c r="E41" s="18">
        <f>'1中久路'!E41+'2唐港路'!E41+'3新欣路'!E41+'4丰产路'!E41+'5书和路'!E41+'6新府路'!E41+'7书塘路'!E41+'8塘北路（塘北2号路）'!E41+'9滨果公路'!E41+'10振东路'!E41+'11桃园路'!E41+'12新书路'!E41+'13两港大道东一路'!E41+'14五尺沟西路'!E41+'15石皮泐港路'!E41+'16葡萄基地路'!E41+'17先行区路'!E41+'18洼港四灶路'!E41+'19书滨路'!E41+'20老石皮泐港南路'!E41+'21四灶港路'!E41+'22塘驰路（塘北1号路）'!E41+'23石家港路（西段）'!E41+'24新东黄沙港路'!E41+'25桃园16组总支路'!E41+'26书院中学西路'!E41+'27塘明路（塘北3号路）'!E41+'28塘为路（塘北4号路）'!E41+'29塘润路（塘北5号路）'!E41+'30石家港路（塘北6号路）东段'!E41+'31塘和路（塘北7号路）'!E41+'32书文路（塘北中路）'!E41+'33书礼路'!E41+'34久耘路'!E41+'35久耕路'!E41+'36久裕路'!E41+'37书谐路'!E41+'38书孝路'!E41+'39洋溢港路'!E41+'40书院港路'!E41+'41雪南路'!E41+'42配套河路'!E41+'43余环河路'!E41+'44蒋港河路'!E41+'45二久港北路'!E41+'46雪舟路'!E41+'47中久港路'!E41+'48艾薇路'!E41+'49怡彰路'!E41+'50怡发路'!E41+'51雪南路南路'!E41+'52余姚塘路'!E41+'53书图路'!E41+'54书耘路'!E41+'55石北路'!E41+'56芸香路'!E41+'57大四灶路'!E41+'58书石路'!E41+'59旺华路'!E41+'60市棉场路'!E41+'61金家港路'!E41+'62兴洼港路'!E41+'63桃德路'!E41+'64桃信路'!E41+'65瞿家宅路'!E41+'66果明路'!E41</f>
        <v>0</v>
      </c>
    </row>
    <row r="42" spans="1:5">
      <c r="A42" s="20" t="s">
        <v>45</v>
      </c>
      <c r="B42" s="22" t="s">
        <v>46</v>
      </c>
      <c r="C42" s="39"/>
      <c r="D42" s="18" t="s">
        <v>31</v>
      </c>
      <c r="E42" s="18">
        <f>'1中久路'!E42+'2唐港路'!E42+'3新欣路'!E42+'4丰产路'!E42+'5书和路'!E42+'6新府路'!E42+'7书塘路'!E42+'8塘北路（塘北2号路）'!E42+'9滨果公路'!E42+'10振东路'!E42+'11桃园路'!E42+'12新书路'!E42+'13两港大道东一路'!E42+'14五尺沟西路'!E42+'15石皮泐港路'!E42+'16葡萄基地路'!E42+'17先行区路'!E42+'18洼港四灶路'!E42+'19书滨路'!E42+'20老石皮泐港南路'!E42+'21四灶港路'!E42+'22塘驰路（塘北1号路）'!E42+'23石家港路（西段）'!E42+'24新东黄沙港路'!E42+'25桃园16组总支路'!E42+'26书院中学西路'!E42+'27塘明路（塘北3号路）'!E42+'28塘为路（塘北4号路）'!E42+'29塘润路（塘北5号路）'!E42+'30石家港路（塘北6号路）东段'!E42+'31塘和路（塘北7号路）'!E42+'32书文路（塘北中路）'!E42+'33书礼路'!E42+'34久耘路'!E42+'35久耕路'!E42+'36久裕路'!E42+'37书谐路'!E42+'38书孝路'!E42+'39洋溢港路'!E42+'40书院港路'!E42+'41雪南路'!E42+'42配套河路'!E42+'43余环河路'!E42+'44蒋港河路'!E42+'45二久港北路'!E42+'46雪舟路'!E42+'47中久港路'!E42+'48艾薇路'!E42+'49怡彰路'!E42+'50怡发路'!E42+'51雪南路南路'!E42+'52余姚塘路'!E42+'53书图路'!E42+'54书耘路'!E42+'55石北路'!E42+'56芸香路'!E42+'57大四灶路'!E42+'58书石路'!E42+'59旺华路'!E42+'60市棉场路'!E42+'61金家港路'!E42+'62兴洼港路'!E42+'63桃德路'!E42+'64桃信路'!E42+'65瞿家宅路'!E42+'66果明路'!E42</f>
        <v>10.733</v>
      </c>
    </row>
    <row r="43" spans="1:5">
      <c r="A43" s="25"/>
      <c r="B43" s="22" t="s">
        <v>47</v>
      </c>
      <c r="C43" s="39"/>
      <c r="D43" s="18" t="s">
        <v>31</v>
      </c>
      <c r="E43" s="18">
        <f>'1中久路'!E43+'2唐港路'!E43+'3新欣路'!E43+'4丰产路'!E43+'5书和路'!E43+'6新府路'!E43+'7书塘路'!E43+'8塘北路（塘北2号路）'!E43+'9滨果公路'!E43+'10振东路'!E43+'11桃园路'!E43+'12新书路'!E43+'13两港大道东一路'!E43+'14五尺沟西路'!E43+'15石皮泐港路'!E43+'16葡萄基地路'!E43+'17先行区路'!E43+'18洼港四灶路'!E43+'19书滨路'!E43+'20老石皮泐港南路'!E43+'21四灶港路'!E43+'22塘驰路（塘北1号路）'!E43+'23石家港路（西段）'!E43+'24新东黄沙港路'!E43+'25桃园16组总支路'!E43+'26书院中学西路'!E43+'27塘明路（塘北3号路）'!E43+'28塘为路（塘北4号路）'!E43+'29塘润路（塘北5号路）'!E43+'30石家港路（塘北6号路）东段'!E43+'31塘和路（塘北7号路）'!E43+'32书文路（塘北中路）'!E43+'33书礼路'!E43+'34久耘路'!E43+'35久耕路'!E43+'36久裕路'!E43+'37书谐路'!E43+'38书孝路'!E43+'39洋溢港路'!E43+'40书院港路'!E43+'41雪南路'!E43+'42配套河路'!E43+'43余环河路'!E43+'44蒋港河路'!E43+'45二久港北路'!E43+'46雪舟路'!E43+'47中久港路'!E43+'48艾薇路'!E43+'49怡彰路'!E43+'50怡发路'!E43+'51雪南路南路'!E43+'52余姚塘路'!E43+'53书图路'!E43+'54书耘路'!E43+'55石北路'!E43+'56芸香路'!E43+'57大四灶路'!E43+'58书石路'!E43+'59旺华路'!E43+'60市棉场路'!E43+'61金家港路'!E43+'62兴洼港路'!E43+'63桃德路'!E43+'64桃信路'!E43+'65瞿家宅路'!E43+'66果明路'!E43</f>
        <v>2.924</v>
      </c>
    </row>
    <row r="44" spans="1:5">
      <c r="A44" s="25"/>
      <c r="B44" s="22" t="s">
        <v>48</v>
      </c>
      <c r="C44" s="39"/>
      <c r="D44" s="18" t="s">
        <v>31</v>
      </c>
      <c r="E44" s="18">
        <f>'1中久路'!E44+'2唐港路'!E44+'3新欣路'!E44+'4丰产路'!E44+'5书和路'!E44+'6新府路'!E44+'7书塘路'!E44+'8塘北路（塘北2号路）'!E44+'9滨果公路'!E44+'10振东路'!E44+'11桃园路'!E44+'12新书路'!E44+'13两港大道东一路'!E44+'14五尺沟西路'!E44+'15石皮泐港路'!E44+'16葡萄基地路'!E44+'17先行区路'!E44+'18洼港四灶路'!E44+'19书滨路'!E44+'20老石皮泐港南路'!E44+'21四灶港路'!E44+'22塘驰路（塘北1号路）'!E44+'23石家港路（西段）'!E44+'24新东黄沙港路'!E44+'25桃园16组总支路'!E44+'26书院中学西路'!E44+'27塘明路（塘北3号路）'!E44+'28塘为路（塘北4号路）'!E44+'29塘润路（塘北5号路）'!E44+'30石家港路（塘北6号路）东段'!E44+'31塘和路（塘北7号路）'!E44+'32书文路（塘北中路）'!E44+'33书礼路'!E44+'34久耘路'!E44+'35久耕路'!E44+'36久裕路'!E44+'37书谐路'!E44+'38书孝路'!E44+'39洋溢港路'!E44+'40书院港路'!E44+'41雪南路'!E44+'42配套河路'!E44+'43余环河路'!E44+'44蒋港河路'!E44+'45二久港北路'!E44+'46雪舟路'!E44+'47中久港路'!E44+'48艾薇路'!E44+'49怡彰路'!E44+'50怡发路'!E44+'51雪南路南路'!E44+'52余姚塘路'!E44+'53书图路'!E44+'54书耘路'!E44+'55石北路'!E44+'56芸香路'!E44+'57大四灶路'!E44+'58书石路'!E44+'59旺华路'!E44+'60市棉场路'!E44+'61金家港路'!E44+'62兴洼港路'!E44+'63桃德路'!E44+'64桃信路'!E44+'65瞿家宅路'!E44+'66果明路'!E44</f>
        <v>68.731</v>
      </c>
    </row>
    <row r="45" spans="1:5">
      <c r="A45" s="25"/>
      <c r="B45" s="21" t="s">
        <v>49</v>
      </c>
      <c r="C45" s="18" t="s">
        <v>50</v>
      </c>
      <c r="D45" s="18" t="s">
        <v>51</v>
      </c>
      <c r="E45" s="18">
        <f>'1中久路'!E45+'2唐港路'!E45+'3新欣路'!E45+'4丰产路'!E45+'5书和路'!E45+'6新府路'!E45+'7书塘路'!E45+'8塘北路（塘北2号路）'!E45+'9滨果公路'!E45+'10振东路'!E45+'11桃园路'!E45+'12新书路'!E45+'13两港大道东一路'!E45+'14五尺沟西路'!E45+'15石皮泐港路'!E45+'16葡萄基地路'!E45+'17先行区路'!E45+'18洼港四灶路'!E45+'19书滨路'!E45+'20老石皮泐港南路'!E45+'21四灶港路'!E45+'22塘驰路（塘北1号路）'!E45+'23石家港路（西段）'!E45+'24新东黄沙港路'!E45+'25桃园16组总支路'!E45+'26书院中学西路'!E45+'27塘明路（塘北3号路）'!E45+'28塘为路（塘北4号路）'!E45+'29塘润路（塘北5号路）'!E45+'30石家港路（塘北6号路）东段'!E45+'31塘和路（塘北7号路）'!E45+'32书文路（塘北中路）'!E45+'33书礼路'!E45+'34久耘路'!E45+'35久耕路'!E45+'36久裕路'!E45+'37书谐路'!E45+'38书孝路'!E45+'39洋溢港路'!E45+'40书院港路'!E45+'41雪南路'!E45+'42配套河路'!E45+'43余环河路'!E45+'44蒋港河路'!E45+'45二久港北路'!E45+'46雪舟路'!E45+'47中久港路'!E45+'48艾薇路'!E45+'49怡彰路'!E45+'50怡发路'!E45+'51雪南路南路'!E45+'52余姚塘路'!E45+'53书图路'!E45+'54书耘路'!E45+'55石北路'!E45+'56芸香路'!E45+'57大四灶路'!E45+'58书石路'!E45+'59旺华路'!E45+'60市棉场路'!E45+'61金家港路'!E45+'62兴洼港路'!E45+'63桃德路'!E45+'64桃信路'!E45+'65瞿家宅路'!E45+'66果明路'!E45</f>
        <v>2</v>
      </c>
    </row>
    <row r="46" spans="1:5">
      <c r="A46" s="25"/>
      <c r="B46" s="26"/>
      <c r="C46" s="18" t="s">
        <v>52</v>
      </c>
      <c r="D46" s="18" t="s">
        <v>51</v>
      </c>
      <c r="E46" s="18">
        <f>'1中久路'!E46+'2唐港路'!E46+'3新欣路'!E46+'4丰产路'!E46+'5书和路'!E46+'6新府路'!E46+'7书塘路'!E46+'8塘北路（塘北2号路）'!E46+'9滨果公路'!E46+'10振东路'!E46+'11桃园路'!E46+'12新书路'!E46+'13两港大道东一路'!E46+'14五尺沟西路'!E46+'15石皮泐港路'!E46+'16葡萄基地路'!E46+'17先行区路'!E46+'18洼港四灶路'!E46+'19书滨路'!E46+'20老石皮泐港南路'!E46+'21四灶港路'!E46+'22塘驰路（塘北1号路）'!E46+'23石家港路（西段）'!E46+'24新东黄沙港路'!E46+'25桃园16组总支路'!E46+'26书院中学西路'!E46+'27塘明路（塘北3号路）'!E46+'28塘为路（塘北4号路）'!E46+'29塘润路（塘北5号路）'!E46+'30石家港路（塘北6号路）东段'!E46+'31塘和路（塘北7号路）'!E46+'32书文路（塘北中路）'!E46+'33书礼路'!E46+'34久耘路'!E46+'35久耕路'!E46+'36久裕路'!E46+'37书谐路'!E46+'38书孝路'!E46+'39洋溢港路'!E46+'40书院港路'!E46+'41雪南路'!E46+'42配套河路'!E46+'43余环河路'!E46+'44蒋港河路'!E46+'45二久港北路'!E46+'46雪舟路'!E46+'47中久港路'!E46+'48艾薇路'!E46+'49怡彰路'!E46+'50怡发路'!E46+'51雪南路南路'!E46+'52余姚塘路'!E46+'53书图路'!E46+'54书耘路'!E46+'55石北路'!E46+'56芸香路'!E46+'57大四灶路'!E46+'58书石路'!E46+'59旺华路'!E46+'60市棉场路'!E46+'61金家港路'!E46+'62兴洼港路'!E46+'63桃德路'!E46+'64桃信路'!E46+'65瞿家宅路'!E46+'66果明路'!E46</f>
        <v>0</v>
      </c>
    </row>
    <row r="47" spans="1:5">
      <c r="A47" s="42"/>
      <c r="B47" s="17"/>
      <c r="C47" s="18" t="s">
        <v>53</v>
      </c>
      <c r="D47" s="18" t="s">
        <v>51</v>
      </c>
      <c r="E47" s="18">
        <f>'1中久路'!E47+'2唐港路'!E47+'3新欣路'!E47+'4丰产路'!E47+'5书和路'!E47+'6新府路'!E47+'7书塘路'!E47+'8塘北路（塘北2号路）'!E47+'9滨果公路'!E47+'10振东路'!E47+'11桃园路'!E47+'12新书路'!E47+'13两港大道东一路'!E47+'14五尺沟西路'!E47+'15石皮泐港路'!E47+'16葡萄基地路'!E47+'17先行区路'!E47+'18洼港四灶路'!E47+'19书滨路'!E47+'20老石皮泐港南路'!E47+'21四灶港路'!E47+'22塘驰路（塘北1号路）'!E47+'23石家港路（西段）'!E47+'24新东黄沙港路'!E47+'25桃园16组总支路'!E47+'26书院中学西路'!E47+'27塘明路（塘北3号路）'!E47+'28塘为路（塘北4号路）'!E47+'29塘润路（塘北5号路）'!E47+'30石家港路（塘北6号路）东段'!E47+'31塘和路（塘北7号路）'!E47+'32书文路（塘北中路）'!E47+'33书礼路'!E47+'34久耘路'!E47+'35久耕路'!E47+'36久裕路'!E47+'37书谐路'!E47+'38书孝路'!E47+'39洋溢港路'!E47+'40书院港路'!E47+'41雪南路'!E47+'42配套河路'!E47+'43余环河路'!E47+'44蒋港河路'!E47+'45二久港北路'!E47+'46雪舟路'!E47+'47中久港路'!E47+'48艾薇路'!E47+'49怡彰路'!E47+'50怡发路'!E47+'51雪南路南路'!E47+'52余姚塘路'!E47+'53书图路'!E47+'54书耘路'!E47+'55石北路'!E47+'56芸香路'!E47+'57大四灶路'!E47+'58书石路'!E47+'59旺华路'!E47+'60市棉场路'!E47+'61金家港路'!E47+'62兴洼港路'!E47+'63桃德路'!E47+'64桃信路'!E47+'65瞿家宅路'!E47+'66果明路'!E47</f>
        <v>0</v>
      </c>
    </row>
    <row r="48" spans="1:5">
      <c r="A48" s="43" t="s">
        <v>54</v>
      </c>
      <c r="B48" s="22" t="s">
        <v>55</v>
      </c>
      <c r="C48" s="39"/>
      <c r="D48" s="18" t="s">
        <v>31</v>
      </c>
      <c r="E48" s="18">
        <f>'1中久路'!E48+'2唐港路'!E48+'3新欣路'!E48+'4丰产路'!E48+'5书和路'!E48+'6新府路'!E48+'7书塘路'!E48+'8塘北路（塘北2号路）'!E48+'9滨果公路'!E48+'10振东路'!E48+'11桃园路'!E48+'12新书路'!E48+'13两港大道东一路'!E48+'14五尺沟西路'!E48+'15石皮泐港路'!E48+'16葡萄基地路'!E48+'17先行区路'!E48+'18洼港四灶路'!E48+'19书滨路'!E48+'20老石皮泐港南路'!E48+'21四灶港路'!E48+'22塘驰路（塘北1号路）'!E48+'23石家港路（西段）'!E48+'24新东黄沙港路'!E48+'25桃园16组总支路'!E48+'26书院中学西路'!E48+'27塘明路（塘北3号路）'!E48+'28塘为路（塘北4号路）'!E48+'29塘润路（塘北5号路）'!E48+'30石家港路（塘北6号路）东段'!E48+'31塘和路（塘北7号路）'!E48+'32书文路（塘北中路）'!E48+'33书礼路'!E48+'34久耘路'!E48+'35久耕路'!E48+'36久裕路'!E48+'37书谐路'!E48+'38书孝路'!E48+'39洋溢港路'!E48+'40书院港路'!E48+'41雪南路'!E48+'42配套河路'!E48+'43余环河路'!E48+'44蒋港河路'!E48+'45二久港北路'!E48+'46雪舟路'!E48+'47中久港路'!E48+'48艾薇路'!E48+'49怡彰路'!E48+'50怡发路'!E48+'51雪南路南路'!E48+'52余姚塘路'!E48+'53书图路'!E48+'54书耘路'!E48+'55石北路'!E48+'56芸香路'!E48+'57大四灶路'!E48+'58书石路'!E48+'59旺华路'!E48+'60市棉场路'!E48+'61金家港路'!E48+'62兴洼港路'!E48+'63桃德路'!E48+'64桃信路'!E48+'65瞿家宅路'!E48+'66果明路'!E48</f>
        <v>49.11</v>
      </c>
    </row>
    <row r="49" spans="1:5">
      <c r="A49" s="44"/>
      <c r="B49" s="22" t="s">
        <v>56</v>
      </c>
      <c r="C49" s="39"/>
      <c r="D49" s="18" t="s">
        <v>31</v>
      </c>
      <c r="E49" s="18">
        <f>'1中久路'!E49+'2唐港路'!E49+'3新欣路'!E49+'4丰产路'!E49+'5书和路'!E49+'6新府路'!E49+'7书塘路'!E49+'8塘北路（塘北2号路）'!E49+'9滨果公路'!E49+'10振东路'!E49+'11桃园路'!E49+'12新书路'!E49+'13两港大道东一路'!E49+'14五尺沟西路'!E49+'15石皮泐港路'!E49+'16葡萄基地路'!E49+'17先行区路'!E49+'18洼港四灶路'!E49+'19书滨路'!E49+'20老石皮泐港南路'!E49+'21四灶港路'!E49+'22塘驰路（塘北1号路）'!E49+'23石家港路（西段）'!E49+'24新东黄沙港路'!E49+'25桃园16组总支路'!E49+'26书院中学西路'!E49+'27塘明路（塘北3号路）'!E49+'28塘为路（塘北4号路）'!E49+'29塘润路（塘北5号路）'!E49+'30石家港路（塘北6号路）东段'!E49+'31塘和路（塘北7号路）'!E49+'32书文路（塘北中路）'!E49+'33书礼路'!E49+'34久耘路'!E49+'35久耕路'!E49+'36久裕路'!E49+'37书谐路'!E49+'38书孝路'!E49+'39洋溢港路'!E49+'40书院港路'!E49+'41雪南路'!E49+'42配套河路'!E49+'43余环河路'!E49+'44蒋港河路'!E49+'45二久港北路'!E49+'46雪舟路'!E49+'47中久港路'!E49+'48艾薇路'!E49+'49怡彰路'!E49+'50怡发路'!E49+'51雪南路南路'!E49+'52余姚塘路'!E49+'53书图路'!E49+'54书耘路'!E49+'55石北路'!E49+'56芸香路'!E49+'57大四灶路'!E49+'58书石路'!E49+'59旺华路'!E49+'60市棉场路'!E49+'61金家港路'!E49+'62兴洼港路'!E49+'63桃德路'!E49+'64桃信路'!E49+'65瞿家宅路'!E49+'66果明路'!E49</f>
        <v>5.588</v>
      </c>
    </row>
    <row r="50" spans="1:5">
      <c r="A50" s="44"/>
      <c r="B50" s="22" t="s">
        <v>57</v>
      </c>
      <c r="C50" s="39"/>
      <c r="D50" s="18" t="s">
        <v>58</v>
      </c>
      <c r="E50" s="18">
        <f>'1中久路'!E50+'2唐港路'!E50+'3新欣路'!E50+'4丰产路'!E50+'5书和路'!E50+'6新府路'!E50+'7书塘路'!E50+'8塘北路（塘北2号路）'!E50+'9滨果公路'!E50+'10振东路'!E50+'11桃园路'!E50+'12新书路'!E50+'13两港大道东一路'!E50+'14五尺沟西路'!E50+'15石皮泐港路'!E50+'16葡萄基地路'!E50+'17先行区路'!E50+'18洼港四灶路'!E50+'19书滨路'!E50+'20老石皮泐港南路'!E50+'21四灶港路'!E50+'22塘驰路（塘北1号路）'!E50+'23石家港路（西段）'!E50+'24新东黄沙港路'!E50+'25桃园16组总支路'!E50+'26书院中学西路'!E50+'27塘明路（塘北3号路）'!E50+'28塘为路（塘北4号路）'!E50+'29塘润路（塘北5号路）'!E50+'30石家港路（塘北6号路）东段'!E50+'31塘和路（塘北7号路）'!E50+'32书文路（塘北中路）'!E50+'33书礼路'!E50+'34久耘路'!E50+'35久耕路'!E50+'36久裕路'!E50+'37书谐路'!E50+'38书孝路'!E50+'39洋溢港路'!E50+'40书院港路'!E50+'41雪南路'!E50+'42配套河路'!E50+'43余环河路'!E50+'44蒋港河路'!E50+'45二久港北路'!E50+'46雪舟路'!E50+'47中久港路'!E50+'48艾薇路'!E50+'49怡彰路'!E50+'50怡发路'!E50+'51雪南路南路'!E50+'52余姚塘路'!E50+'53书图路'!E50+'54书耘路'!E50+'55石北路'!E50+'56芸香路'!E50+'57大四灶路'!E50+'58书石路'!E50+'59旺华路'!E50+'60市棉场路'!E50+'61金家港路'!E50+'62兴洼港路'!E50+'63桃德路'!E50+'64桃信路'!E50+'65瞿家宅路'!E50+'66果明路'!E50</f>
        <v>0.207</v>
      </c>
    </row>
    <row r="51" spans="1:5">
      <c r="A51" s="44"/>
      <c r="B51" s="40" t="s">
        <v>59</v>
      </c>
      <c r="C51" s="41"/>
      <c r="D51" s="75" t="s">
        <v>58</v>
      </c>
      <c r="E51" s="18">
        <f>'1中久路'!E51+'2唐港路'!E51+'3新欣路'!E51+'4丰产路'!E51+'5书和路'!E51+'6新府路'!E51+'7书塘路'!E51+'8塘北路（塘北2号路）'!E51+'9滨果公路'!E51+'10振东路'!E51+'11桃园路'!E51+'12新书路'!E51+'13两港大道东一路'!E51+'14五尺沟西路'!E51+'15石皮泐港路'!E51+'16葡萄基地路'!E51+'17先行区路'!E51+'18洼港四灶路'!E51+'19书滨路'!E51+'20老石皮泐港南路'!E51+'21四灶港路'!E51+'22塘驰路（塘北1号路）'!E51+'23石家港路（西段）'!E51+'24新东黄沙港路'!E51+'25桃园16组总支路'!E51+'26书院中学西路'!E51+'27塘明路（塘北3号路）'!E51+'28塘为路（塘北4号路）'!E51+'29塘润路（塘北5号路）'!E51+'30石家港路（塘北6号路）东段'!E51+'31塘和路（塘北7号路）'!E51+'32书文路（塘北中路）'!E51+'33书礼路'!E51+'34久耘路'!E51+'35久耕路'!E51+'36久裕路'!E51+'37书谐路'!E51+'38书孝路'!E51+'39洋溢港路'!E51+'40书院港路'!E51+'41雪南路'!E51+'42配套河路'!E51+'43余环河路'!E51+'44蒋港河路'!E51+'45二久港北路'!E51+'46雪舟路'!E51+'47中久港路'!E51+'48艾薇路'!E51+'49怡彰路'!E51+'50怡发路'!E51+'51雪南路南路'!E51+'52余姚塘路'!E51+'53书图路'!E51+'54书耘路'!E51+'55石北路'!E51+'56芸香路'!E51+'57大四灶路'!E51+'58书石路'!E51+'59旺华路'!E51+'60市棉场路'!E51+'61金家港路'!E51+'62兴洼港路'!E51+'63桃德路'!E51+'64桃信路'!E51+'65瞿家宅路'!E51+'66果明路'!E51</f>
        <v>0</v>
      </c>
    </row>
    <row r="52" spans="1:5">
      <c r="A52" s="44"/>
      <c r="B52" s="22" t="s">
        <v>60</v>
      </c>
      <c r="C52" s="39"/>
      <c r="D52" s="18" t="s">
        <v>61</v>
      </c>
      <c r="E52" s="18">
        <f>'1中久路'!E52+'2唐港路'!E52+'3新欣路'!E52+'4丰产路'!E52+'5书和路'!E52+'6新府路'!E52+'7书塘路'!E52+'8塘北路（塘北2号路）'!E52+'9滨果公路'!E52+'10振东路'!E52+'11桃园路'!E52+'12新书路'!E52+'13两港大道东一路'!E52+'14五尺沟西路'!E52+'15石皮泐港路'!E52+'16葡萄基地路'!E52+'17先行区路'!E52+'18洼港四灶路'!E52+'19书滨路'!E52+'20老石皮泐港南路'!E52+'21四灶港路'!E52+'22塘驰路（塘北1号路）'!E52+'23石家港路（西段）'!E52+'24新东黄沙港路'!E52+'25桃园16组总支路'!E52+'26书院中学西路'!E52+'27塘明路（塘北3号路）'!E52+'28塘为路（塘北4号路）'!E52+'29塘润路（塘北5号路）'!E52+'30石家港路（塘北6号路）东段'!E52+'31塘和路（塘北7号路）'!E52+'32书文路（塘北中路）'!E52+'33书礼路'!E52+'34久耘路'!E52+'35久耕路'!E52+'36久裕路'!E52+'37书谐路'!E52+'38书孝路'!E52+'39洋溢港路'!E52+'40书院港路'!E52+'41雪南路'!E52+'42配套河路'!E52+'43余环河路'!E52+'44蒋港河路'!E52+'45二久港北路'!E52+'46雪舟路'!E52+'47中久港路'!E52+'48艾薇路'!E52+'49怡彰路'!E52+'50怡发路'!E52+'51雪南路南路'!E52+'52余姚塘路'!E52+'53书图路'!E52+'54书耘路'!E52+'55石北路'!E52+'56芸香路'!E52+'57大四灶路'!E52+'58书石路'!E52+'59旺华路'!E52+'60市棉场路'!E52+'61金家港路'!E52+'62兴洼港路'!E52+'63桃德路'!E52+'64桃信路'!E52+'65瞿家宅路'!E52+'66果明路'!E52</f>
        <v>0</v>
      </c>
    </row>
    <row r="53" spans="1:5">
      <c r="A53" s="44"/>
      <c r="B53" s="22" t="s">
        <v>62</v>
      </c>
      <c r="C53" s="39"/>
      <c r="D53" s="18" t="s">
        <v>31</v>
      </c>
      <c r="E53" s="18">
        <f>'1中久路'!E53+'2唐港路'!E53+'3新欣路'!E53+'4丰产路'!E53+'5书和路'!E53+'6新府路'!E53+'7书塘路'!E53+'8塘北路（塘北2号路）'!E53+'9滨果公路'!E53+'10振东路'!E53+'11桃园路'!E53+'12新书路'!E53+'13两港大道东一路'!E53+'14五尺沟西路'!E53+'15石皮泐港路'!E53+'16葡萄基地路'!E53+'17先行区路'!E53+'18洼港四灶路'!E53+'19书滨路'!E53+'20老石皮泐港南路'!E53+'21四灶港路'!E53+'22塘驰路（塘北1号路）'!E53+'23石家港路（西段）'!E53+'24新东黄沙港路'!E53+'25桃园16组总支路'!E53+'26书院中学西路'!E53+'27塘明路（塘北3号路）'!E53+'28塘为路（塘北4号路）'!E53+'29塘润路（塘北5号路）'!E53+'30石家港路（塘北6号路）东段'!E53+'31塘和路（塘北7号路）'!E53+'32书文路（塘北中路）'!E53+'33书礼路'!E53+'34久耘路'!E53+'35久耕路'!E53+'36久裕路'!E53+'37书谐路'!E53+'38书孝路'!E53+'39洋溢港路'!E53+'40书院港路'!E53+'41雪南路'!E53+'42配套河路'!E53+'43余环河路'!E53+'44蒋港河路'!E53+'45二久港北路'!E53+'46雪舟路'!E53+'47中久港路'!E53+'48艾薇路'!E53+'49怡彰路'!E53+'50怡发路'!E53+'51雪南路南路'!E53+'52余姚塘路'!E53+'53书图路'!E53+'54书耘路'!E53+'55石北路'!E53+'56芸香路'!E53+'57大四灶路'!E53+'58书石路'!E53+'59旺华路'!E53+'60市棉场路'!E53+'61金家港路'!E53+'62兴洼港路'!E53+'63桃德路'!E53+'64桃信路'!E53+'65瞿家宅路'!E53+'66果明路'!E53</f>
        <v>0</v>
      </c>
    </row>
    <row r="54" spans="1:5">
      <c r="A54" s="44"/>
      <c r="B54" s="22" t="s">
        <v>63</v>
      </c>
      <c r="C54" s="39"/>
      <c r="D54" s="18" t="s">
        <v>61</v>
      </c>
      <c r="E54" s="18">
        <f>'1中久路'!E54+'2唐港路'!E54+'3新欣路'!E54+'4丰产路'!E54+'5书和路'!E54+'6新府路'!E54+'7书塘路'!E54+'8塘北路（塘北2号路）'!E54+'9滨果公路'!E54+'10振东路'!E54+'11桃园路'!E54+'12新书路'!E54+'13两港大道东一路'!E54+'14五尺沟西路'!E54+'15石皮泐港路'!E54+'16葡萄基地路'!E54+'17先行区路'!E54+'18洼港四灶路'!E54+'19书滨路'!E54+'20老石皮泐港南路'!E54+'21四灶港路'!E54+'22塘驰路（塘北1号路）'!E54+'23石家港路（西段）'!E54+'24新东黄沙港路'!E54+'25桃园16组总支路'!E54+'26书院中学西路'!E54+'27塘明路（塘北3号路）'!E54+'28塘为路（塘北4号路）'!E54+'29塘润路（塘北5号路）'!E54+'30石家港路（塘北6号路）东段'!E54+'31塘和路（塘北7号路）'!E54+'32书文路（塘北中路）'!E54+'33书礼路'!E54+'34久耘路'!E54+'35久耕路'!E54+'36久裕路'!E54+'37书谐路'!E54+'38书孝路'!E54+'39洋溢港路'!E54+'40书院港路'!E54+'41雪南路'!E54+'42配套河路'!E54+'43余环河路'!E54+'44蒋港河路'!E54+'45二久港北路'!E54+'46雪舟路'!E54+'47中久港路'!E54+'48艾薇路'!E54+'49怡彰路'!E54+'50怡发路'!E54+'51雪南路南路'!E54+'52余姚塘路'!E54+'53书图路'!E54+'54书耘路'!E54+'55石北路'!E54+'56芸香路'!E54+'57大四灶路'!E54+'58书石路'!E54+'59旺华路'!E54+'60市棉场路'!E54+'61金家港路'!E54+'62兴洼港路'!E54+'63桃德路'!E54+'64桃信路'!E54+'65瞿家宅路'!E54+'66果明路'!E54</f>
        <v>0</v>
      </c>
    </row>
    <row r="55" spans="1:5">
      <c r="A55" s="44"/>
      <c r="B55" s="22" t="s">
        <v>64</v>
      </c>
      <c r="C55" s="39"/>
      <c r="D55" s="18" t="s">
        <v>61</v>
      </c>
      <c r="E55" s="18">
        <f>'1中久路'!E55+'2唐港路'!E55+'3新欣路'!E55+'4丰产路'!E55+'5书和路'!E55+'6新府路'!E55+'7书塘路'!E55+'8塘北路（塘北2号路）'!E55+'9滨果公路'!E55+'10振东路'!E55+'11桃园路'!E55+'12新书路'!E55+'13两港大道东一路'!E55+'14五尺沟西路'!E55+'15石皮泐港路'!E55+'16葡萄基地路'!E55+'17先行区路'!E55+'18洼港四灶路'!E55+'19书滨路'!E55+'20老石皮泐港南路'!E55+'21四灶港路'!E55+'22塘驰路（塘北1号路）'!E55+'23石家港路（西段）'!E55+'24新东黄沙港路'!E55+'25桃园16组总支路'!E55+'26书院中学西路'!E55+'27塘明路（塘北3号路）'!E55+'28塘为路（塘北4号路）'!E55+'29塘润路（塘北5号路）'!E55+'30石家港路（塘北6号路）东段'!E55+'31塘和路（塘北7号路）'!E55+'32书文路（塘北中路）'!E55+'33书礼路'!E55+'34久耘路'!E55+'35久耕路'!E55+'36久裕路'!E55+'37书谐路'!E55+'38书孝路'!E55+'39洋溢港路'!E55+'40书院港路'!E55+'41雪南路'!E55+'42配套河路'!E55+'43余环河路'!E55+'44蒋港河路'!E55+'45二久港北路'!E55+'46雪舟路'!E55+'47中久港路'!E55+'48艾薇路'!E55+'49怡彰路'!E55+'50怡发路'!E55+'51雪南路南路'!E55+'52余姚塘路'!E55+'53书图路'!E55+'54书耘路'!E55+'55石北路'!E55+'56芸香路'!E55+'57大四灶路'!E55+'58书石路'!E55+'59旺华路'!E55+'60市棉场路'!E55+'61金家港路'!E55+'62兴洼港路'!E55+'63桃德路'!E55+'64桃信路'!E55+'65瞿家宅路'!E55+'66果明路'!E55</f>
        <v>0</v>
      </c>
    </row>
    <row r="56" spans="1:5">
      <c r="A56" s="44"/>
      <c r="B56" s="22" t="s">
        <v>65</v>
      </c>
      <c r="C56" s="39"/>
      <c r="D56" s="18" t="s">
        <v>66</v>
      </c>
      <c r="E56" s="18">
        <f>'1中久路'!E56+'2唐港路'!E56+'3新欣路'!E56+'4丰产路'!E56+'5书和路'!E56+'6新府路'!E56+'7书塘路'!E56+'8塘北路（塘北2号路）'!E56+'9滨果公路'!E56+'10振东路'!E56+'11桃园路'!E56+'12新书路'!E56+'13两港大道东一路'!E56+'14五尺沟西路'!E56+'15石皮泐港路'!E56+'16葡萄基地路'!E56+'17先行区路'!E56+'18洼港四灶路'!E56+'19书滨路'!E56+'20老石皮泐港南路'!E56+'21四灶港路'!E56+'22塘驰路（塘北1号路）'!E56+'23石家港路（西段）'!E56+'24新东黄沙港路'!E56+'25桃园16组总支路'!E56+'26书院中学西路'!E56+'27塘明路（塘北3号路）'!E56+'28塘为路（塘北4号路）'!E56+'29塘润路（塘北5号路）'!E56+'30石家港路（塘北6号路）东段'!E56+'31塘和路（塘北7号路）'!E56+'32书文路（塘北中路）'!E56+'33书礼路'!E56+'34久耘路'!E56+'35久耕路'!E56+'36久裕路'!E56+'37书谐路'!E56+'38书孝路'!E56+'39洋溢港路'!E56+'40书院港路'!E56+'41雪南路'!E56+'42配套河路'!E56+'43余环河路'!E56+'44蒋港河路'!E56+'45二久港北路'!E56+'46雪舟路'!E56+'47中久港路'!E56+'48艾薇路'!E56+'49怡彰路'!E56+'50怡发路'!E56+'51雪南路南路'!E56+'52余姚塘路'!E56+'53书图路'!E56+'54书耘路'!E56+'55石北路'!E56+'56芸香路'!E56+'57大四灶路'!E56+'58书石路'!E56+'59旺华路'!E56+'60市棉场路'!E56+'61金家港路'!E56+'62兴洼港路'!E56+'63桃德路'!E56+'64桃信路'!E56+'65瞿家宅路'!E56+'66果明路'!E56</f>
        <v>2.26</v>
      </c>
    </row>
    <row r="57" spans="1:5">
      <c r="A57" s="44"/>
      <c r="B57" s="22" t="s">
        <v>67</v>
      </c>
      <c r="C57" s="39"/>
      <c r="D57" s="18" t="s">
        <v>66</v>
      </c>
      <c r="E57" s="18">
        <f>'1中久路'!E57+'2唐港路'!E57+'3新欣路'!E57+'4丰产路'!E57+'5书和路'!E57+'6新府路'!E57+'7书塘路'!E57+'8塘北路（塘北2号路）'!E57+'9滨果公路'!E57+'10振东路'!E57+'11桃园路'!E57+'12新书路'!E57+'13两港大道东一路'!E57+'14五尺沟西路'!E57+'15石皮泐港路'!E57+'16葡萄基地路'!E57+'17先行区路'!E57+'18洼港四灶路'!E57+'19书滨路'!E57+'20老石皮泐港南路'!E57+'21四灶港路'!E57+'22塘驰路（塘北1号路）'!E57+'23石家港路（西段）'!E57+'24新东黄沙港路'!E57+'25桃园16组总支路'!E57+'26书院中学西路'!E57+'27塘明路（塘北3号路）'!E57+'28塘为路（塘北4号路）'!E57+'29塘润路（塘北5号路）'!E57+'30石家港路（塘北6号路）东段'!E57+'31塘和路（塘北7号路）'!E57+'32书文路（塘北中路）'!E57+'33书礼路'!E57+'34久耘路'!E57+'35久耕路'!E57+'36久裕路'!E57+'37书谐路'!E57+'38书孝路'!E57+'39洋溢港路'!E57+'40书院港路'!E57+'41雪南路'!E57+'42配套河路'!E57+'43余环河路'!E57+'44蒋港河路'!E57+'45二久港北路'!E57+'46雪舟路'!E57+'47中久港路'!E57+'48艾薇路'!E57+'49怡彰路'!E57+'50怡发路'!E57+'51雪南路南路'!E57+'52余姚塘路'!E57+'53书图路'!E57+'54书耘路'!E57+'55石北路'!E57+'56芸香路'!E57+'57大四灶路'!E57+'58书石路'!E57+'59旺华路'!E57+'60市棉场路'!E57+'61金家港路'!E57+'62兴洼港路'!E57+'63桃德路'!E57+'64桃信路'!E57+'65瞿家宅路'!E57+'66果明路'!E57</f>
        <v>2.48</v>
      </c>
    </row>
    <row r="58" spans="1:5">
      <c r="A58" s="44"/>
      <c r="B58" s="22" t="s">
        <v>68</v>
      </c>
      <c r="C58" s="39"/>
      <c r="D58" s="18" t="s">
        <v>66</v>
      </c>
      <c r="E58" s="18">
        <f>'1中久路'!E58+'2唐港路'!E58+'3新欣路'!E58+'4丰产路'!E58+'5书和路'!E58+'6新府路'!E58+'7书塘路'!E58+'8塘北路（塘北2号路）'!E58+'9滨果公路'!E58+'10振东路'!E58+'11桃园路'!E58+'12新书路'!E58+'13两港大道东一路'!E58+'14五尺沟西路'!E58+'15石皮泐港路'!E58+'16葡萄基地路'!E58+'17先行区路'!E58+'18洼港四灶路'!E58+'19书滨路'!E58+'20老石皮泐港南路'!E58+'21四灶港路'!E58+'22塘驰路（塘北1号路）'!E58+'23石家港路（西段）'!E58+'24新东黄沙港路'!E58+'25桃园16组总支路'!E58+'26书院中学西路'!E58+'27塘明路（塘北3号路）'!E58+'28塘为路（塘北4号路）'!E58+'29塘润路（塘北5号路）'!E58+'30石家港路（塘北6号路）东段'!E58+'31塘和路（塘北7号路）'!E58+'32书文路（塘北中路）'!E58+'33书礼路'!E58+'34久耘路'!E58+'35久耕路'!E58+'36久裕路'!E58+'37书谐路'!E58+'38书孝路'!E58+'39洋溢港路'!E58+'40书院港路'!E58+'41雪南路'!E58+'42配套河路'!E58+'43余环河路'!E58+'44蒋港河路'!E58+'45二久港北路'!E58+'46雪舟路'!E58+'47中久港路'!E58+'48艾薇路'!E58+'49怡彰路'!E58+'50怡发路'!E58+'51雪南路南路'!E58+'52余姚塘路'!E58+'53书图路'!E58+'54书耘路'!E58+'55石北路'!E58+'56芸香路'!E58+'57大四灶路'!E58+'58书石路'!E58+'59旺华路'!E58+'60市棉场路'!E58+'61金家港路'!E58+'62兴洼港路'!E58+'63桃德路'!E58+'64桃信路'!E58+'65瞿家宅路'!E58+'66果明路'!E58</f>
        <v>0</v>
      </c>
    </row>
    <row r="59" spans="1:5">
      <c r="A59" s="44"/>
      <c r="B59" s="22" t="s">
        <v>69</v>
      </c>
      <c r="C59" s="39"/>
      <c r="D59" s="18" t="s">
        <v>70</v>
      </c>
      <c r="E59" s="18">
        <f>'1中久路'!E59+'2唐港路'!E59+'3新欣路'!E59+'4丰产路'!E59+'5书和路'!E59+'6新府路'!E59+'7书塘路'!E59+'8塘北路（塘北2号路）'!E59+'9滨果公路'!E59+'10振东路'!E59+'11桃园路'!E59+'12新书路'!E59+'13两港大道东一路'!E59+'14五尺沟西路'!E59+'15石皮泐港路'!E59+'16葡萄基地路'!E59+'17先行区路'!E59+'18洼港四灶路'!E59+'19书滨路'!E59+'20老石皮泐港南路'!E59+'21四灶港路'!E59+'22塘驰路（塘北1号路）'!E59+'23石家港路（西段）'!E59+'24新东黄沙港路'!E59+'25桃园16组总支路'!E59+'26书院中学西路'!E59+'27塘明路（塘北3号路）'!E59+'28塘为路（塘北4号路）'!E59+'29塘润路（塘北5号路）'!E59+'30石家港路（塘北6号路）东段'!E59+'31塘和路（塘北7号路）'!E59+'32书文路（塘北中路）'!E59+'33书礼路'!E59+'34久耘路'!E59+'35久耕路'!E59+'36久裕路'!E59+'37书谐路'!E59+'38书孝路'!E59+'39洋溢港路'!E59+'40书院港路'!E59+'41雪南路'!E59+'42配套河路'!E59+'43余环河路'!E59+'44蒋港河路'!E59+'45二久港北路'!E59+'46雪舟路'!E59+'47中久港路'!E59+'48艾薇路'!E59+'49怡彰路'!E59+'50怡发路'!E59+'51雪南路南路'!E59+'52余姚塘路'!E59+'53书图路'!E59+'54书耘路'!E59+'55石北路'!E59+'56芸香路'!E59+'57大四灶路'!E59+'58书石路'!E59+'59旺华路'!E59+'60市棉场路'!E59+'61金家港路'!E59+'62兴洼港路'!E59+'63桃德路'!E59+'64桃信路'!E59+'65瞿家宅路'!E59+'66果明路'!E59</f>
        <v>1.42</v>
      </c>
    </row>
    <row r="60" spans="1:5">
      <c r="A60" s="44"/>
      <c r="B60" s="22" t="s">
        <v>71</v>
      </c>
      <c r="C60" s="39"/>
      <c r="D60" s="18" t="s">
        <v>70</v>
      </c>
      <c r="E60" s="18">
        <f>'1中久路'!E60+'2唐港路'!E60+'3新欣路'!E60+'4丰产路'!E60+'5书和路'!E60+'6新府路'!E60+'7书塘路'!E60+'8塘北路（塘北2号路）'!E60+'9滨果公路'!E60+'10振东路'!E60+'11桃园路'!E60+'12新书路'!E60+'13两港大道东一路'!E60+'14五尺沟西路'!E60+'15石皮泐港路'!E60+'16葡萄基地路'!E60+'17先行区路'!E60+'18洼港四灶路'!E60+'19书滨路'!E60+'20老石皮泐港南路'!E60+'21四灶港路'!E60+'22塘驰路（塘北1号路）'!E60+'23石家港路（西段）'!E60+'24新东黄沙港路'!E60+'25桃园16组总支路'!E60+'26书院中学西路'!E60+'27塘明路（塘北3号路）'!E60+'28塘为路（塘北4号路）'!E60+'29塘润路（塘北5号路）'!E60+'30石家港路（塘北6号路）东段'!E60+'31塘和路（塘北7号路）'!E60+'32书文路（塘北中路）'!E60+'33书礼路'!E60+'34久耘路'!E60+'35久耕路'!E60+'36久裕路'!E60+'37书谐路'!E60+'38书孝路'!E60+'39洋溢港路'!E60+'40书院港路'!E60+'41雪南路'!E60+'42配套河路'!E60+'43余环河路'!E60+'44蒋港河路'!E60+'45二久港北路'!E60+'46雪舟路'!E60+'47中久港路'!E60+'48艾薇路'!E60+'49怡彰路'!E60+'50怡发路'!E60+'51雪南路南路'!E60+'52余姚塘路'!E60+'53书图路'!E60+'54书耘路'!E60+'55石北路'!E60+'56芸香路'!E60+'57大四灶路'!E60+'58书石路'!E60+'59旺华路'!E60+'60市棉场路'!E60+'61金家港路'!E60+'62兴洼港路'!E60+'63桃德路'!E60+'64桃信路'!E60+'65瞿家宅路'!E60+'66果明路'!E60</f>
        <v>10.57</v>
      </c>
    </row>
    <row r="61" spans="1:5">
      <c r="A61" s="44"/>
      <c r="B61" s="22" t="s">
        <v>72</v>
      </c>
      <c r="C61" s="39"/>
      <c r="D61" s="18" t="s">
        <v>70</v>
      </c>
      <c r="E61" s="18">
        <f>'1中久路'!E61+'2唐港路'!E61+'3新欣路'!E61+'4丰产路'!E61+'5书和路'!E61+'6新府路'!E61+'7书塘路'!E61+'8塘北路（塘北2号路）'!E61+'9滨果公路'!E61+'10振东路'!E61+'11桃园路'!E61+'12新书路'!E61+'13两港大道东一路'!E61+'14五尺沟西路'!E61+'15石皮泐港路'!E61+'16葡萄基地路'!E61+'17先行区路'!E61+'18洼港四灶路'!E61+'19书滨路'!E61+'20老石皮泐港南路'!E61+'21四灶港路'!E61+'22塘驰路（塘北1号路）'!E61+'23石家港路（西段）'!E61+'24新东黄沙港路'!E61+'25桃园16组总支路'!E61+'26书院中学西路'!E61+'27塘明路（塘北3号路）'!E61+'28塘为路（塘北4号路）'!E61+'29塘润路（塘北5号路）'!E61+'30石家港路（塘北6号路）东段'!E61+'31塘和路（塘北7号路）'!E61+'32书文路（塘北中路）'!E61+'33书礼路'!E61+'34久耘路'!E61+'35久耕路'!E61+'36久裕路'!E61+'37书谐路'!E61+'38书孝路'!E61+'39洋溢港路'!E61+'40书院港路'!E61+'41雪南路'!E61+'42配套河路'!E61+'43余环河路'!E61+'44蒋港河路'!E61+'45二久港北路'!E61+'46雪舟路'!E61+'47中久港路'!E61+'48艾薇路'!E61+'49怡彰路'!E61+'50怡发路'!E61+'51雪南路南路'!E61+'52余姚塘路'!E61+'53书图路'!E61+'54书耘路'!E61+'55石北路'!E61+'56芸香路'!E61+'57大四灶路'!E61+'58书石路'!E61+'59旺华路'!E61+'60市棉场路'!E61+'61金家港路'!E61+'62兴洼港路'!E61+'63桃德路'!E61+'64桃信路'!E61+'65瞿家宅路'!E61+'66果明路'!E61</f>
        <v>0.16</v>
      </c>
    </row>
    <row r="62" spans="1:5">
      <c r="A62" s="44"/>
      <c r="B62" s="22" t="s">
        <v>73</v>
      </c>
      <c r="C62" s="39"/>
      <c r="D62" s="18" t="s">
        <v>70</v>
      </c>
      <c r="E62" s="18">
        <f>'1中久路'!E62+'2唐港路'!E62+'3新欣路'!E62+'4丰产路'!E62+'5书和路'!E62+'6新府路'!E62+'7书塘路'!E62+'8塘北路（塘北2号路）'!E62+'9滨果公路'!E62+'10振东路'!E62+'11桃园路'!E62+'12新书路'!E62+'13两港大道东一路'!E62+'14五尺沟西路'!E62+'15石皮泐港路'!E62+'16葡萄基地路'!E62+'17先行区路'!E62+'18洼港四灶路'!E62+'19书滨路'!E62+'20老石皮泐港南路'!E62+'21四灶港路'!E62+'22塘驰路（塘北1号路）'!E62+'23石家港路（西段）'!E62+'24新东黄沙港路'!E62+'25桃园16组总支路'!E62+'26书院中学西路'!E62+'27塘明路（塘北3号路）'!E62+'28塘为路（塘北4号路）'!E62+'29塘润路（塘北5号路）'!E62+'30石家港路（塘北6号路）东段'!E62+'31塘和路（塘北7号路）'!E62+'32书文路（塘北中路）'!E62+'33书礼路'!E62+'34久耘路'!E62+'35久耕路'!E62+'36久裕路'!E62+'37书谐路'!E62+'38书孝路'!E62+'39洋溢港路'!E62+'40书院港路'!E62+'41雪南路'!E62+'42配套河路'!E62+'43余环河路'!E62+'44蒋港河路'!E62+'45二久港北路'!E62+'46雪舟路'!E62+'47中久港路'!E62+'48艾薇路'!E62+'49怡彰路'!E62+'50怡发路'!E62+'51雪南路南路'!E62+'52余姚塘路'!E62+'53书图路'!E62+'54书耘路'!E62+'55石北路'!E62+'56芸香路'!E62+'57大四灶路'!E62+'58书石路'!E62+'59旺华路'!E62+'60市棉场路'!E62+'61金家港路'!E62+'62兴洼港路'!E62+'63桃德路'!E62+'64桃信路'!E62+'65瞿家宅路'!E62+'66果明路'!E62</f>
        <v>11.63</v>
      </c>
    </row>
    <row r="63" spans="1:5">
      <c r="A63" s="44"/>
      <c r="B63" s="22" t="s">
        <v>74</v>
      </c>
      <c r="C63" s="39"/>
      <c r="D63" s="18" t="s">
        <v>70</v>
      </c>
      <c r="E63" s="18">
        <f>'1中久路'!E63+'2唐港路'!E63+'3新欣路'!E63+'4丰产路'!E63+'5书和路'!E63+'6新府路'!E63+'7书塘路'!E63+'8塘北路（塘北2号路）'!E63+'9滨果公路'!E63+'10振东路'!E63+'11桃园路'!E63+'12新书路'!E63+'13两港大道东一路'!E63+'14五尺沟西路'!E63+'15石皮泐港路'!E63+'16葡萄基地路'!E63+'17先行区路'!E63+'18洼港四灶路'!E63+'19书滨路'!E63+'20老石皮泐港南路'!E63+'21四灶港路'!E63+'22塘驰路（塘北1号路）'!E63+'23石家港路（西段）'!E63+'24新东黄沙港路'!E63+'25桃园16组总支路'!E63+'26书院中学西路'!E63+'27塘明路（塘北3号路）'!E63+'28塘为路（塘北4号路）'!E63+'29塘润路（塘北5号路）'!E63+'30石家港路（塘北6号路）东段'!E63+'31塘和路（塘北7号路）'!E63+'32书文路（塘北中路）'!E63+'33书礼路'!E63+'34久耘路'!E63+'35久耕路'!E63+'36久裕路'!E63+'37书谐路'!E63+'38书孝路'!E63+'39洋溢港路'!E63+'40书院港路'!E63+'41雪南路'!E63+'42配套河路'!E63+'43余环河路'!E63+'44蒋港河路'!E63+'45二久港北路'!E63+'46雪舟路'!E63+'47中久港路'!E63+'48艾薇路'!E63+'49怡彰路'!E63+'50怡发路'!E63+'51雪南路南路'!E63+'52余姚塘路'!E63+'53书图路'!E63+'54书耘路'!E63+'55石北路'!E63+'56芸香路'!E63+'57大四灶路'!E63+'58书石路'!E63+'59旺华路'!E63+'60市棉场路'!E63+'61金家港路'!E63+'62兴洼港路'!E63+'63桃德路'!E63+'64桃信路'!E63+'65瞿家宅路'!E63+'66果明路'!E63</f>
        <v>0.73</v>
      </c>
    </row>
    <row r="64" spans="1:5">
      <c r="A64" s="44"/>
      <c r="B64" s="22" t="s">
        <v>75</v>
      </c>
      <c r="C64" s="39"/>
      <c r="D64" s="18" t="s">
        <v>70</v>
      </c>
      <c r="E64" s="18">
        <f>'1中久路'!E64+'2唐港路'!E64+'3新欣路'!E64+'4丰产路'!E64+'5书和路'!E64+'6新府路'!E64+'7书塘路'!E64+'8塘北路（塘北2号路）'!E64+'9滨果公路'!E64+'10振东路'!E64+'11桃园路'!E64+'12新书路'!E64+'13两港大道东一路'!E64+'14五尺沟西路'!E64+'15石皮泐港路'!E64+'16葡萄基地路'!E64+'17先行区路'!E64+'18洼港四灶路'!E64+'19书滨路'!E64+'20老石皮泐港南路'!E64+'21四灶港路'!E64+'22塘驰路（塘北1号路）'!E64+'23石家港路（西段）'!E64+'24新东黄沙港路'!E64+'25桃园16组总支路'!E64+'26书院中学西路'!E64+'27塘明路（塘北3号路）'!E64+'28塘为路（塘北4号路）'!E64+'29塘润路（塘北5号路）'!E64+'30石家港路（塘北6号路）东段'!E64+'31塘和路（塘北7号路）'!E64+'32书文路（塘北中路）'!E64+'33书礼路'!E64+'34久耘路'!E64+'35久耕路'!E64+'36久裕路'!E64+'37书谐路'!E64+'38书孝路'!E64+'39洋溢港路'!E64+'40书院港路'!E64+'41雪南路'!E64+'42配套河路'!E64+'43余环河路'!E64+'44蒋港河路'!E64+'45二久港北路'!E64+'46雪舟路'!E64+'47中久港路'!E64+'48艾薇路'!E64+'49怡彰路'!E64+'50怡发路'!E64+'51雪南路南路'!E64+'52余姚塘路'!E64+'53书图路'!E64+'54书耘路'!E64+'55石北路'!E64+'56芸香路'!E64+'57大四灶路'!E64+'58书石路'!E64+'59旺华路'!E64+'60市棉场路'!E64+'61金家港路'!E64+'62兴洼港路'!E64+'63桃德路'!E64+'64桃信路'!E64+'65瞿家宅路'!E64+'66果明路'!E64</f>
        <v>0.75</v>
      </c>
    </row>
    <row r="65" spans="1:5">
      <c r="A65" s="44"/>
      <c r="B65" s="46" t="s">
        <v>76</v>
      </c>
      <c r="C65" s="47"/>
      <c r="D65" s="76" t="s">
        <v>77</v>
      </c>
      <c r="E65" s="18">
        <f>'1中久路'!E65+'2唐港路'!E65+'3新欣路'!E65+'4丰产路'!E65+'5书和路'!E65+'6新府路'!E65+'7书塘路'!E65+'8塘北路（塘北2号路）'!E65+'9滨果公路'!E65+'10振东路'!E65+'11桃园路'!E65+'12新书路'!E65+'13两港大道东一路'!E65+'14五尺沟西路'!E65+'15石皮泐港路'!E65+'16葡萄基地路'!E65+'17先行区路'!E65+'18洼港四灶路'!E65+'19书滨路'!E65+'20老石皮泐港南路'!E65+'21四灶港路'!E65+'22塘驰路（塘北1号路）'!E65+'23石家港路（西段）'!E65+'24新东黄沙港路'!E65+'25桃园16组总支路'!E65+'26书院中学西路'!E65+'27塘明路（塘北3号路）'!E65+'28塘为路（塘北4号路）'!E65+'29塘润路（塘北5号路）'!E65+'30石家港路（塘北6号路）东段'!E65+'31塘和路（塘北7号路）'!E65+'32书文路（塘北中路）'!E65+'33书礼路'!E65+'34久耘路'!E65+'35久耕路'!E65+'36久裕路'!E65+'37书谐路'!E65+'38书孝路'!E65+'39洋溢港路'!E65+'40书院港路'!E65+'41雪南路'!E65+'42配套河路'!E65+'43余环河路'!E65+'44蒋港河路'!E65+'45二久港北路'!E65+'46雪舟路'!E65+'47中久港路'!E65+'48艾薇路'!E65+'49怡彰路'!E65+'50怡发路'!E65+'51雪南路南路'!E65+'52余姚塘路'!E65+'53书图路'!E65+'54书耘路'!E65+'55石北路'!E65+'56芸香路'!E65+'57大四灶路'!E65+'58书石路'!E65+'59旺华路'!E65+'60市棉场路'!E65+'61金家港路'!E65+'62兴洼港路'!E65+'63桃德路'!E65+'64桃信路'!E65+'65瞿家宅路'!E65+'66果明路'!E65</f>
        <v>18.82</v>
      </c>
    </row>
    <row r="66" spans="1:5">
      <c r="A66" s="44"/>
      <c r="B66" s="46" t="s">
        <v>78</v>
      </c>
      <c r="C66" s="47"/>
      <c r="D66" s="76" t="s">
        <v>79</v>
      </c>
      <c r="E66" s="18">
        <f>'1中久路'!E66+'2唐港路'!E66+'3新欣路'!E66+'4丰产路'!E66+'5书和路'!E66+'6新府路'!E66+'7书塘路'!E66+'8塘北路（塘北2号路）'!E66+'9滨果公路'!E66+'10振东路'!E66+'11桃园路'!E66+'12新书路'!E66+'13两港大道东一路'!E66+'14五尺沟西路'!E66+'15石皮泐港路'!E66+'16葡萄基地路'!E66+'17先行区路'!E66+'18洼港四灶路'!E66+'19书滨路'!E66+'20老石皮泐港南路'!E66+'21四灶港路'!E66+'22塘驰路（塘北1号路）'!E66+'23石家港路（西段）'!E66+'24新东黄沙港路'!E66+'25桃园16组总支路'!E66+'26书院中学西路'!E66+'27塘明路（塘北3号路）'!E66+'28塘为路（塘北4号路）'!E66+'29塘润路（塘北5号路）'!E66+'30石家港路（塘北6号路）东段'!E66+'31塘和路（塘北7号路）'!E66+'32书文路（塘北中路）'!E66+'33书礼路'!E66+'34久耘路'!E66+'35久耕路'!E66+'36久裕路'!E66+'37书谐路'!E66+'38书孝路'!E66+'39洋溢港路'!E66+'40书院港路'!E66+'41雪南路'!E66+'42配套河路'!E66+'43余环河路'!E66+'44蒋港河路'!E66+'45二久港北路'!E66+'46雪舟路'!E66+'47中久港路'!E66+'48艾薇路'!E66+'49怡彰路'!E66+'50怡发路'!E66+'51雪南路南路'!E66+'52余姚塘路'!E66+'53书图路'!E66+'54书耘路'!E66+'55石北路'!E66+'56芸香路'!E66+'57大四灶路'!E66+'58书石路'!E66+'59旺华路'!E66+'60市棉场路'!E66+'61金家港路'!E66+'62兴洼港路'!E66+'63桃德路'!E66+'64桃信路'!E66+'65瞿家宅路'!E66+'66果明路'!E66</f>
        <v>48.72</v>
      </c>
    </row>
    <row r="67" spans="1:5">
      <c r="A67" s="44"/>
      <c r="B67" s="46" t="s">
        <v>80</v>
      </c>
      <c r="C67" s="47"/>
      <c r="D67" s="76" t="s">
        <v>81</v>
      </c>
      <c r="E67" s="18">
        <f>'1中久路'!E67+'2唐港路'!E67+'3新欣路'!E67+'4丰产路'!E67+'5书和路'!E67+'6新府路'!E67+'7书塘路'!E67+'8塘北路（塘北2号路）'!E67+'9滨果公路'!E67+'10振东路'!E67+'11桃园路'!E67+'12新书路'!E67+'13两港大道东一路'!E67+'14五尺沟西路'!E67+'15石皮泐港路'!E67+'16葡萄基地路'!E67+'17先行区路'!E67+'18洼港四灶路'!E67+'19书滨路'!E67+'20老石皮泐港南路'!E67+'21四灶港路'!E67+'22塘驰路（塘北1号路）'!E67+'23石家港路（西段）'!E67+'24新东黄沙港路'!E67+'25桃园16组总支路'!E67+'26书院中学西路'!E67+'27塘明路（塘北3号路）'!E67+'28塘为路（塘北4号路）'!E67+'29塘润路（塘北5号路）'!E67+'30石家港路（塘北6号路）东段'!E67+'31塘和路（塘北7号路）'!E67+'32书文路（塘北中路）'!E67+'33书礼路'!E67+'34久耘路'!E67+'35久耕路'!E67+'36久裕路'!E67+'37书谐路'!E67+'38书孝路'!E67+'39洋溢港路'!E67+'40书院港路'!E67+'41雪南路'!E67+'42配套河路'!E67+'43余环河路'!E67+'44蒋港河路'!E67+'45二久港北路'!E67+'46雪舟路'!E67+'47中久港路'!E67+'48艾薇路'!E67+'49怡彰路'!E67+'50怡发路'!E67+'51雪南路南路'!E67+'52余姚塘路'!E67+'53书图路'!E67+'54书耘路'!E67+'55石北路'!E67+'56芸香路'!E67+'57大四灶路'!E67+'58书石路'!E67+'59旺华路'!E67+'60市棉场路'!E67+'61金家港路'!E67+'62兴洼港路'!E67+'63桃德路'!E67+'64桃信路'!E67+'65瞿家宅路'!E67+'66果明路'!E67</f>
        <v>1.8</v>
      </c>
    </row>
    <row r="68" spans="1:5">
      <c r="A68" s="44"/>
      <c r="B68" s="46" t="s">
        <v>82</v>
      </c>
      <c r="C68" s="47"/>
      <c r="D68" s="76" t="s">
        <v>81</v>
      </c>
      <c r="E68" s="18">
        <f>'1中久路'!E68+'2唐港路'!E68+'3新欣路'!E68+'4丰产路'!E68+'5书和路'!E68+'6新府路'!E68+'7书塘路'!E68+'8塘北路（塘北2号路）'!E68+'9滨果公路'!E68+'10振东路'!E68+'11桃园路'!E68+'12新书路'!E68+'13两港大道东一路'!E68+'14五尺沟西路'!E68+'15石皮泐港路'!E68+'16葡萄基地路'!E68+'17先行区路'!E68+'18洼港四灶路'!E68+'19书滨路'!E68+'20老石皮泐港南路'!E68+'21四灶港路'!E68+'22塘驰路（塘北1号路）'!E68+'23石家港路（西段）'!E68+'24新东黄沙港路'!E68+'25桃园16组总支路'!E68+'26书院中学西路'!E68+'27塘明路（塘北3号路）'!E68+'28塘为路（塘北4号路）'!E68+'29塘润路（塘北5号路）'!E68+'30石家港路（塘北6号路）东段'!E68+'31塘和路（塘北7号路）'!E68+'32书文路（塘北中路）'!E68+'33书礼路'!E68+'34久耘路'!E68+'35久耕路'!E68+'36久裕路'!E68+'37书谐路'!E68+'38书孝路'!E68+'39洋溢港路'!E68+'40书院港路'!E68+'41雪南路'!E68+'42配套河路'!E68+'43余环河路'!E68+'44蒋港河路'!E68+'45二久港北路'!E68+'46雪舟路'!E68+'47中久港路'!E68+'48艾薇路'!E68+'49怡彰路'!E68+'50怡发路'!E68+'51雪南路南路'!E68+'52余姚塘路'!E68+'53书图路'!E68+'54书耘路'!E68+'55石北路'!E68+'56芸香路'!E68+'57大四灶路'!E68+'58书石路'!E68+'59旺华路'!E68+'60市棉场路'!E68+'61金家港路'!E68+'62兴洼港路'!E68+'63桃德路'!E68+'64桃信路'!E68+'65瞿家宅路'!E68+'66果明路'!E68</f>
        <v>205.92</v>
      </c>
    </row>
    <row r="69" spans="1:5">
      <c r="A69" s="44"/>
      <c r="B69" s="46" t="s">
        <v>83</v>
      </c>
      <c r="C69" s="47"/>
      <c r="D69" s="76" t="s">
        <v>81</v>
      </c>
      <c r="E69" s="18">
        <f>'1中久路'!E69+'2唐港路'!E69+'3新欣路'!E69+'4丰产路'!E69+'5书和路'!E69+'6新府路'!E69+'7书塘路'!E69+'8塘北路（塘北2号路）'!E69+'9滨果公路'!E69+'10振东路'!E69+'11桃园路'!E69+'12新书路'!E69+'13两港大道东一路'!E69+'14五尺沟西路'!E69+'15石皮泐港路'!E69+'16葡萄基地路'!E69+'17先行区路'!E69+'18洼港四灶路'!E69+'19书滨路'!E69+'20老石皮泐港南路'!E69+'21四灶港路'!E69+'22塘驰路（塘北1号路）'!E69+'23石家港路（西段）'!E69+'24新东黄沙港路'!E69+'25桃园16组总支路'!E69+'26书院中学西路'!E69+'27塘明路（塘北3号路）'!E69+'28塘为路（塘北4号路）'!E69+'29塘润路（塘北5号路）'!E69+'30石家港路（塘北6号路）东段'!E69+'31塘和路（塘北7号路）'!E69+'32书文路（塘北中路）'!E69+'33书礼路'!E69+'34久耘路'!E69+'35久耕路'!E69+'36久裕路'!E69+'37书谐路'!E69+'38书孝路'!E69+'39洋溢港路'!E69+'40书院港路'!E69+'41雪南路'!E69+'42配套河路'!E69+'43余环河路'!E69+'44蒋港河路'!E69+'45二久港北路'!E69+'46雪舟路'!E69+'47中久港路'!E69+'48艾薇路'!E69+'49怡彰路'!E69+'50怡发路'!E69+'51雪南路南路'!E69+'52余姚塘路'!E69+'53书图路'!E69+'54书耘路'!E69+'55石北路'!E69+'56芸香路'!E69+'57大四灶路'!E69+'58书石路'!E69+'59旺华路'!E69+'60市棉场路'!E69+'61金家港路'!E69+'62兴洼港路'!E69+'63桃德路'!E69+'64桃信路'!E69+'65瞿家宅路'!E69+'66果明路'!E69</f>
        <v>0</v>
      </c>
    </row>
    <row r="70" spans="1:5">
      <c r="A70" s="44"/>
      <c r="B70" s="46" t="s">
        <v>84</v>
      </c>
      <c r="C70" s="47"/>
      <c r="D70" s="76" t="s">
        <v>61</v>
      </c>
      <c r="E70" s="18">
        <f>'1中久路'!E70+'2唐港路'!E70+'3新欣路'!E70+'4丰产路'!E70+'5书和路'!E70+'6新府路'!E70+'7书塘路'!E70+'8塘北路（塘北2号路）'!E70+'9滨果公路'!E70+'10振东路'!E70+'11桃园路'!E70+'12新书路'!E70+'13两港大道东一路'!E70+'14五尺沟西路'!E70+'15石皮泐港路'!E70+'16葡萄基地路'!E70+'17先行区路'!E70+'18洼港四灶路'!E70+'19书滨路'!E70+'20老石皮泐港南路'!E70+'21四灶港路'!E70+'22塘驰路（塘北1号路）'!E70+'23石家港路（西段）'!E70+'24新东黄沙港路'!E70+'25桃园16组总支路'!E70+'26书院中学西路'!E70+'27塘明路（塘北3号路）'!E70+'28塘为路（塘北4号路）'!E70+'29塘润路（塘北5号路）'!E70+'30石家港路（塘北6号路）东段'!E70+'31塘和路（塘北7号路）'!E70+'32书文路（塘北中路）'!E70+'33书礼路'!E70+'34久耘路'!E70+'35久耕路'!E70+'36久裕路'!E70+'37书谐路'!E70+'38书孝路'!E70+'39洋溢港路'!E70+'40书院港路'!E70+'41雪南路'!E70+'42配套河路'!E70+'43余环河路'!E70+'44蒋港河路'!E70+'45二久港北路'!E70+'46雪舟路'!E70+'47中久港路'!E70+'48艾薇路'!E70+'49怡彰路'!E70+'50怡发路'!E70+'51雪南路南路'!E70+'52余姚塘路'!E70+'53书图路'!E70+'54书耘路'!E70+'55石北路'!E70+'56芸香路'!E70+'57大四灶路'!E70+'58书石路'!E70+'59旺华路'!E70+'60市棉场路'!E70+'61金家港路'!E70+'62兴洼港路'!E70+'63桃德路'!E70+'64桃信路'!E70+'65瞿家宅路'!E70+'66果明路'!E70</f>
        <v>0</v>
      </c>
    </row>
    <row r="71" spans="1:5">
      <c r="A71" s="44"/>
      <c r="B71" s="46" t="s">
        <v>85</v>
      </c>
      <c r="C71" s="47"/>
      <c r="D71" s="76" t="s">
        <v>66</v>
      </c>
      <c r="E71" s="18">
        <f>'1中久路'!E71+'2唐港路'!E71+'3新欣路'!E71+'4丰产路'!E71+'5书和路'!E71+'6新府路'!E71+'7书塘路'!E71+'8塘北路（塘北2号路）'!E71+'9滨果公路'!E71+'10振东路'!E71+'11桃园路'!E71+'12新书路'!E71+'13两港大道东一路'!E71+'14五尺沟西路'!E71+'15石皮泐港路'!E71+'16葡萄基地路'!E71+'17先行区路'!E71+'18洼港四灶路'!E71+'19书滨路'!E71+'20老石皮泐港南路'!E71+'21四灶港路'!E71+'22塘驰路（塘北1号路）'!E71+'23石家港路（西段）'!E71+'24新东黄沙港路'!E71+'25桃园16组总支路'!E71+'26书院中学西路'!E71+'27塘明路（塘北3号路）'!E71+'28塘为路（塘北4号路）'!E71+'29塘润路（塘北5号路）'!E71+'30石家港路（塘北6号路）东段'!E71+'31塘和路（塘北7号路）'!E71+'32书文路（塘北中路）'!E71+'33书礼路'!E71+'34久耘路'!E71+'35久耕路'!E71+'36久裕路'!E71+'37书谐路'!E71+'38书孝路'!E71+'39洋溢港路'!E71+'40书院港路'!E71+'41雪南路'!E71+'42配套河路'!E71+'43余环河路'!E71+'44蒋港河路'!E71+'45二久港北路'!E71+'46雪舟路'!E71+'47中久港路'!E71+'48艾薇路'!E71+'49怡彰路'!E71+'50怡发路'!E71+'51雪南路南路'!E71+'52余姚塘路'!E71+'53书图路'!E71+'54书耘路'!E71+'55石北路'!E71+'56芸香路'!E71+'57大四灶路'!E71+'58书石路'!E71+'59旺华路'!E71+'60市棉场路'!E71+'61金家港路'!E71+'62兴洼港路'!E71+'63桃德路'!E71+'64桃信路'!E71+'65瞿家宅路'!E71+'66果明路'!E71</f>
        <v>0</v>
      </c>
    </row>
    <row r="72" spans="1:5">
      <c r="A72" s="44"/>
      <c r="B72" s="46" t="s">
        <v>86</v>
      </c>
      <c r="C72" s="47"/>
      <c r="D72" s="76" t="s">
        <v>31</v>
      </c>
      <c r="E72" s="18">
        <f>'1中久路'!E72+'2唐港路'!E72+'3新欣路'!E72+'4丰产路'!E72+'5书和路'!E72+'6新府路'!E72+'7书塘路'!E72+'8塘北路（塘北2号路）'!E72+'9滨果公路'!E72+'10振东路'!E72+'11桃园路'!E72+'12新书路'!E72+'13两港大道东一路'!E72+'14五尺沟西路'!E72+'15石皮泐港路'!E72+'16葡萄基地路'!E72+'17先行区路'!E72+'18洼港四灶路'!E72+'19书滨路'!E72+'20老石皮泐港南路'!E72+'21四灶港路'!E72+'22塘驰路（塘北1号路）'!E72+'23石家港路（西段）'!E72+'24新东黄沙港路'!E72+'25桃园16组总支路'!E72+'26书院中学西路'!E72+'27塘明路（塘北3号路）'!E72+'28塘为路（塘北4号路）'!E72+'29塘润路（塘北5号路）'!E72+'30石家港路（塘北6号路）东段'!E72+'31塘和路（塘北7号路）'!E72+'32书文路（塘北中路）'!E72+'33书礼路'!E72+'34久耘路'!E72+'35久耕路'!E72+'36久裕路'!E72+'37书谐路'!E72+'38书孝路'!E72+'39洋溢港路'!E72+'40书院港路'!E72+'41雪南路'!E72+'42配套河路'!E72+'43余环河路'!E72+'44蒋港河路'!E72+'45二久港北路'!E72+'46雪舟路'!E72+'47中久港路'!E72+'48艾薇路'!E72+'49怡彰路'!E72+'50怡发路'!E72+'51雪南路南路'!E72+'52余姚塘路'!E72+'53书图路'!E72+'54书耘路'!E72+'55石北路'!E72+'56芸香路'!E72+'57大四灶路'!E72+'58书石路'!E72+'59旺华路'!E72+'60市棉场路'!E72+'61金家港路'!E72+'62兴洼港路'!E72+'63桃德路'!E72+'64桃信路'!E72+'65瞿家宅路'!E72+'66果明路'!E72</f>
        <v>24.304</v>
      </c>
    </row>
    <row r="73" spans="1:5">
      <c r="A73" s="49"/>
      <c r="B73" s="46" t="s">
        <v>87</v>
      </c>
      <c r="C73" s="47"/>
      <c r="D73" s="76" t="s">
        <v>31</v>
      </c>
      <c r="E73" s="18">
        <f>'1中久路'!E73+'2唐港路'!E73+'3新欣路'!E73+'4丰产路'!E73+'5书和路'!E73+'6新府路'!E73+'7书塘路'!E73+'8塘北路（塘北2号路）'!E73+'9滨果公路'!E73+'10振东路'!E73+'11桃园路'!E73+'12新书路'!E73+'13两港大道东一路'!E73+'14五尺沟西路'!E73+'15石皮泐港路'!E73+'16葡萄基地路'!E73+'17先行区路'!E73+'18洼港四灶路'!E73+'19书滨路'!E73+'20老石皮泐港南路'!E73+'21四灶港路'!E73+'22塘驰路（塘北1号路）'!E73+'23石家港路（西段）'!E73+'24新东黄沙港路'!E73+'25桃园16组总支路'!E73+'26书院中学西路'!E73+'27塘明路（塘北3号路）'!E73+'28塘为路（塘北4号路）'!E73+'29塘润路（塘北5号路）'!E73+'30石家港路（塘北6号路）东段'!E73+'31塘和路（塘北7号路）'!E73+'32书文路（塘北中路）'!E73+'33书礼路'!E73+'34久耘路'!E73+'35久耕路'!E73+'36久裕路'!E73+'37书谐路'!E73+'38书孝路'!E73+'39洋溢港路'!E73+'40书院港路'!E73+'41雪南路'!E73+'42配套河路'!E73+'43余环河路'!E73+'44蒋港河路'!E73+'45二久港北路'!E73+'46雪舟路'!E73+'47中久港路'!E73+'48艾薇路'!E73+'49怡彰路'!E73+'50怡发路'!E73+'51雪南路南路'!E73+'52余姚塘路'!E73+'53书图路'!E73+'54书耘路'!E73+'55石北路'!E73+'56芸香路'!E73+'57大四灶路'!E73+'58书石路'!E73+'59旺华路'!E73+'60市棉场路'!E73+'61金家港路'!E73+'62兴洼港路'!E73+'63桃德路'!E73+'64桃信路'!E73+'65瞿家宅路'!E73+'66果明路'!E73</f>
        <v>117.935</v>
      </c>
    </row>
    <row r="74" spans="1:5">
      <c r="A74" s="20" t="s">
        <v>88</v>
      </c>
      <c r="B74" s="21" t="s">
        <v>89</v>
      </c>
      <c r="C74" s="18" t="s">
        <v>90</v>
      </c>
      <c r="D74" s="18" t="s">
        <v>91</v>
      </c>
      <c r="E74" s="18">
        <f>'1中久路'!E74+'2唐港路'!E74+'3新欣路'!E74+'4丰产路'!E74+'5书和路'!E74+'6新府路'!E74+'7书塘路'!E74+'8塘北路（塘北2号路）'!E74+'9滨果公路'!E74+'10振东路'!E74+'11桃园路'!E74+'12新书路'!E74+'13两港大道东一路'!E74+'14五尺沟西路'!E74+'15石皮泐港路'!E74+'16葡萄基地路'!E74+'17先行区路'!E74+'18洼港四灶路'!E74+'19书滨路'!E74+'20老石皮泐港南路'!E74+'21四灶港路'!E74+'22塘驰路（塘北1号路）'!E74+'23石家港路（西段）'!E74+'24新东黄沙港路'!E74+'25桃园16组总支路'!E74+'26书院中学西路'!E74+'27塘明路（塘北3号路）'!E74+'28塘为路（塘北4号路）'!E74+'29塘润路（塘北5号路）'!E74+'30石家港路（塘北6号路）东段'!E74+'31塘和路（塘北7号路）'!E74+'32书文路（塘北中路）'!E74+'33书礼路'!E74+'34久耘路'!E74+'35久耕路'!E74+'36久裕路'!E74+'37书谐路'!E74+'38书孝路'!E74+'39洋溢港路'!E74+'40书院港路'!E74+'41雪南路'!E74+'42配套河路'!E74+'43余环河路'!E74+'44蒋港河路'!E74+'45二久港北路'!E74+'46雪舟路'!E74+'47中久港路'!E74+'48艾薇路'!E74+'49怡彰路'!E74+'50怡发路'!E74+'51雪南路南路'!E74+'52余姚塘路'!E74+'53书图路'!E74+'54书耘路'!E74+'55石北路'!E74+'56芸香路'!E74+'57大四灶路'!E74+'58书石路'!E74+'59旺华路'!E74+'60市棉场路'!E74+'61金家港路'!E74+'62兴洼港路'!E74+'63桃德路'!E74+'64桃信路'!E74+'65瞿家宅路'!E74+'66果明路'!E74</f>
        <v>0.917</v>
      </c>
    </row>
    <row r="75" spans="1:5">
      <c r="A75" s="50"/>
      <c r="B75" s="26"/>
      <c r="C75" s="18" t="s">
        <v>92</v>
      </c>
      <c r="D75" s="18" t="s">
        <v>91</v>
      </c>
      <c r="E75" s="18">
        <f>'1中久路'!E75+'2唐港路'!E75+'3新欣路'!E75+'4丰产路'!E75+'5书和路'!E75+'6新府路'!E75+'7书塘路'!E75+'8塘北路（塘北2号路）'!E75+'9滨果公路'!E75+'10振东路'!E75+'11桃园路'!E75+'12新书路'!E75+'13两港大道东一路'!E75+'14五尺沟西路'!E75+'15石皮泐港路'!E75+'16葡萄基地路'!E75+'17先行区路'!E75+'18洼港四灶路'!E75+'19书滨路'!E75+'20老石皮泐港南路'!E75+'21四灶港路'!E75+'22塘驰路（塘北1号路）'!E75+'23石家港路（西段）'!E75+'24新东黄沙港路'!E75+'25桃园16组总支路'!E75+'26书院中学西路'!E75+'27塘明路（塘北3号路）'!E75+'28塘为路（塘北4号路）'!E75+'29塘润路（塘北5号路）'!E75+'30石家港路（塘北6号路）东段'!E75+'31塘和路（塘北7号路）'!E75+'32书文路（塘北中路）'!E75+'33书礼路'!E75+'34久耘路'!E75+'35久耕路'!E75+'36久裕路'!E75+'37书谐路'!E75+'38书孝路'!E75+'39洋溢港路'!E75+'40书院港路'!E75+'41雪南路'!E75+'42配套河路'!E75+'43余环河路'!E75+'44蒋港河路'!E75+'45二久港北路'!E75+'46雪舟路'!E75+'47中久港路'!E75+'48艾薇路'!E75+'49怡彰路'!E75+'50怡发路'!E75+'51雪南路南路'!E75+'52余姚塘路'!E75+'53书图路'!E75+'54书耘路'!E75+'55石北路'!E75+'56芸香路'!E75+'57大四灶路'!E75+'58书石路'!E75+'59旺华路'!E75+'60市棉场路'!E75+'61金家港路'!E75+'62兴洼港路'!E75+'63桃德路'!E75+'64桃信路'!E75+'65瞿家宅路'!E75+'66果明路'!E75</f>
        <v>12.195</v>
      </c>
    </row>
    <row r="76" spans="1:5">
      <c r="A76" s="50"/>
      <c r="B76" s="17"/>
      <c r="C76" s="18" t="s">
        <v>93</v>
      </c>
      <c r="D76" s="18" t="s">
        <v>91</v>
      </c>
      <c r="E76" s="18">
        <f>'1中久路'!E76+'2唐港路'!E76+'3新欣路'!E76+'4丰产路'!E76+'5书和路'!E76+'6新府路'!E76+'7书塘路'!E76+'8塘北路（塘北2号路）'!E76+'9滨果公路'!E76+'10振东路'!E76+'11桃园路'!E76+'12新书路'!E76+'13两港大道东一路'!E76+'14五尺沟西路'!E76+'15石皮泐港路'!E76+'16葡萄基地路'!E76+'17先行区路'!E76+'18洼港四灶路'!E76+'19书滨路'!E76+'20老石皮泐港南路'!E76+'21四灶港路'!E76+'22塘驰路（塘北1号路）'!E76+'23石家港路（西段）'!E76+'24新东黄沙港路'!E76+'25桃园16组总支路'!E76+'26书院中学西路'!E76+'27塘明路（塘北3号路）'!E76+'28塘为路（塘北4号路）'!E76+'29塘润路（塘北5号路）'!E76+'30石家港路（塘北6号路）东段'!E76+'31塘和路（塘北7号路）'!E76+'32书文路（塘北中路）'!E76+'33书礼路'!E76+'34久耘路'!E76+'35久耕路'!E76+'36久裕路'!E76+'37书谐路'!E76+'38书孝路'!E76+'39洋溢港路'!E76+'40书院港路'!E76+'41雪南路'!E76+'42配套河路'!E76+'43余环河路'!E76+'44蒋港河路'!E76+'45二久港北路'!E76+'46雪舟路'!E76+'47中久港路'!E76+'48艾薇路'!E76+'49怡彰路'!E76+'50怡发路'!E76+'51雪南路南路'!E76+'52余姚塘路'!E76+'53书图路'!E76+'54书耘路'!E76+'55石北路'!E76+'56芸香路'!E76+'57大四灶路'!E76+'58书石路'!E76+'59旺华路'!E76+'60市棉场路'!E76+'61金家港路'!E76+'62兴洼港路'!E76+'63桃德路'!E76+'64桃信路'!E76+'65瞿家宅路'!E76+'66果明路'!E76</f>
        <v>0</v>
      </c>
    </row>
    <row r="77" spans="1:5">
      <c r="A77" s="50"/>
      <c r="B77" s="18" t="s">
        <v>94</v>
      </c>
      <c r="C77" s="18"/>
      <c r="D77" s="18" t="s">
        <v>9</v>
      </c>
      <c r="E77" s="18">
        <f>'1中久路'!E77+'2唐港路'!E77+'3新欣路'!E77+'4丰产路'!E77+'5书和路'!E77+'6新府路'!E77+'7书塘路'!E77+'8塘北路（塘北2号路）'!E77+'9滨果公路'!E77+'10振东路'!E77+'11桃园路'!E77+'12新书路'!E77+'13两港大道东一路'!E77+'14五尺沟西路'!E77+'15石皮泐港路'!E77+'16葡萄基地路'!E77+'17先行区路'!E77+'18洼港四灶路'!E77+'19书滨路'!E77+'20老石皮泐港南路'!E77+'21四灶港路'!E77+'22塘驰路（塘北1号路）'!E77+'23石家港路（西段）'!E77+'24新东黄沙港路'!E77+'25桃园16组总支路'!E77+'26书院中学西路'!E77+'27塘明路（塘北3号路）'!E77+'28塘为路（塘北4号路）'!E77+'29塘润路（塘北5号路）'!E77+'30石家港路（塘北6号路）东段'!E77+'31塘和路（塘北7号路）'!E77+'32书文路（塘北中路）'!E77+'33书礼路'!E77+'34久耘路'!E77+'35久耕路'!E77+'36久裕路'!E77+'37书谐路'!E77+'38书孝路'!E77+'39洋溢港路'!E77+'40书院港路'!E77+'41雪南路'!E77+'42配套河路'!E77+'43余环河路'!E77+'44蒋港河路'!E77+'45二久港北路'!E77+'46雪舟路'!E77+'47中久港路'!E77+'48艾薇路'!E77+'49怡彰路'!E77+'50怡发路'!E77+'51雪南路南路'!E77+'52余姚塘路'!E77+'53书图路'!E77+'54书耘路'!E77+'55石北路'!E77+'56芸香路'!E77+'57大四灶路'!E77+'58书石路'!E77+'59旺华路'!E77+'60市棉场路'!E77+'61金家港路'!E77+'62兴洼港路'!E77+'63桃德路'!E77+'64桃信路'!E77+'65瞿家宅路'!E77+'66果明路'!E77</f>
        <v>2.941</v>
      </c>
    </row>
    <row r="78" spans="1:5">
      <c r="A78" s="50"/>
      <c r="B78" s="18" t="s">
        <v>95</v>
      </c>
      <c r="C78" s="18"/>
      <c r="D78" s="18" t="s">
        <v>91</v>
      </c>
      <c r="E78" s="18">
        <f>'1中久路'!E78+'2唐港路'!E78+'3新欣路'!E78+'4丰产路'!E78+'5书和路'!E78+'6新府路'!E78+'7书塘路'!E78+'8塘北路（塘北2号路）'!E78+'9滨果公路'!E78+'10振东路'!E78+'11桃园路'!E78+'12新书路'!E78+'13两港大道东一路'!E78+'14五尺沟西路'!E78+'15石皮泐港路'!E78+'16葡萄基地路'!E78+'17先行区路'!E78+'18洼港四灶路'!E78+'19书滨路'!E78+'20老石皮泐港南路'!E78+'21四灶港路'!E78+'22塘驰路（塘北1号路）'!E78+'23石家港路（西段）'!E78+'24新东黄沙港路'!E78+'25桃园16组总支路'!E78+'26书院中学西路'!E78+'27塘明路（塘北3号路）'!E78+'28塘为路（塘北4号路）'!E78+'29塘润路（塘北5号路）'!E78+'30石家港路（塘北6号路）东段'!E78+'31塘和路（塘北7号路）'!E78+'32书文路（塘北中路）'!E78+'33书礼路'!E78+'34久耘路'!E78+'35久耕路'!E78+'36久裕路'!E78+'37书谐路'!E78+'38书孝路'!E78+'39洋溢港路'!E78+'40书院港路'!E78+'41雪南路'!E78+'42配套河路'!E78+'43余环河路'!E78+'44蒋港河路'!E78+'45二久港北路'!E78+'46雪舟路'!E78+'47中久港路'!E78+'48艾薇路'!E78+'49怡彰路'!E78+'50怡发路'!E78+'51雪南路南路'!E78+'52余姚塘路'!E78+'53书图路'!E78+'54书耘路'!E78+'55石北路'!E78+'56芸香路'!E78+'57大四灶路'!E78+'58书石路'!E78+'59旺华路'!E78+'60市棉场路'!E78+'61金家港路'!E78+'62兴洼港路'!E78+'63桃德路'!E78+'64桃信路'!E78+'65瞿家宅路'!E78+'66果明路'!E78</f>
        <v>49.8451</v>
      </c>
    </row>
    <row r="79" spans="1:5">
      <c r="A79" s="50"/>
      <c r="B79" s="18" t="s">
        <v>96</v>
      </c>
      <c r="C79" s="18"/>
      <c r="D79" s="18" t="s">
        <v>91</v>
      </c>
      <c r="E79" s="18">
        <f>'1中久路'!E79+'2唐港路'!E79+'3新欣路'!E79+'4丰产路'!E79+'5书和路'!E79+'6新府路'!E79+'7书塘路'!E79+'8塘北路（塘北2号路）'!E79+'9滨果公路'!E79+'10振东路'!E79+'11桃园路'!E79+'12新书路'!E79+'13两港大道东一路'!E79+'14五尺沟西路'!E79+'15石皮泐港路'!E79+'16葡萄基地路'!E79+'17先行区路'!E79+'18洼港四灶路'!E79+'19书滨路'!E79+'20老石皮泐港南路'!E79+'21四灶港路'!E79+'22塘驰路（塘北1号路）'!E79+'23石家港路（西段）'!E79+'24新东黄沙港路'!E79+'25桃园16组总支路'!E79+'26书院中学西路'!E79+'27塘明路（塘北3号路）'!E79+'28塘为路（塘北4号路）'!E79+'29塘润路（塘北5号路）'!E79+'30石家港路（塘北6号路）东段'!E79+'31塘和路（塘北7号路）'!E79+'32书文路（塘北中路）'!E79+'33书礼路'!E79+'34久耘路'!E79+'35久耕路'!E79+'36久裕路'!E79+'37书谐路'!E79+'38书孝路'!E79+'39洋溢港路'!E79+'40书院港路'!E79+'41雪南路'!E79+'42配套河路'!E79+'43余环河路'!E79+'44蒋港河路'!E79+'45二久港北路'!E79+'46雪舟路'!E79+'47中久港路'!E79+'48艾薇路'!E79+'49怡彰路'!E79+'50怡发路'!E79+'51雪南路南路'!E79+'52余姚塘路'!E79+'53书图路'!E79+'54书耘路'!E79+'55石北路'!E79+'56芸香路'!E79+'57大四灶路'!E79+'58书石路'!E79+'59旺华路'!E79+'60市棉场路'!E79+'61金家港路'!E79+'62兴洼港路'!E79+'63桃德路'!E79+'64桃信路'!E79+'65瞿家宅路'!E79+'66果明路'!E79</f>
        <v>0.292</v>
      </c>
    </row>
    <row r="80" spans="1:5">
      <c r="A80" s="50"/>
      <c r="B80" s="18" t="s">
        <v>97</v>
      </c>
      <c r="C80" s="18"/>
      <c r="D80" s="18" t="s">
        <v>9</v>
      </c>
      <c r="E80" s="18">
        <f>'1中久路'!E80+'2唐港路'!E80+'3新欣路'!E80+'4丰产路'!E80+'5书和路'!E80+'6新府路'!E80+'7书塘路'!E80+'8塘北路（塘北2号路）'!E80+'9滨果公路'!E80+'10振东路'!E80+'11桃园路'!E80+'12新书路'!E80+'13两港大道东一路'!E80+'14五尺沟西路'!E80+'15石皮泐港路'!E80+'16葡萄基地路'!E80+'17先行区路'!E80+'18洼港四灶路'!E80+'19书滨路'!E80+'20老石皮泐港南路'!E80+'21四灶港路'!E80+'22塘驰路（塘北1号路）'!E80+'23石家港路（西段）'!E80+'24新东黄沙港路'!E80+'25桃园16组总支路'!E80+'26书院中学西路'!E80+'27塘明路（塘北3号路）'!E80+'28塘为路（塘北4号路）'!E80+'29塘润路（塘北5号路）'!E80+'30石家港路（塘北6号路）东段'!E80+'31塘和路（塘北7号路）'!E80+'32书文路（塘北中路）'!E80+'33书礼路'!E80+'34久耘路'!E80+'35久耕路'!E80+'36久裕路'!E80+'37书谐路'!E80+'38书孝路'!E80+'39洋溢港路'!E80+'40书院港路'!E80+'41雪南路'!E80+'42配套河路'!E80+'43余环河路'!E80+'44蒋港河路'!E80+'45二久港北路'!E80+'46雪舟路'!E80+'47中久港路'!E80+'48艾薇路'!E80+'49怡彰路'!E80+'50怡发路'!E80+'51雪南路南路'!E80+'52余姚塘路'!E80+'53书图路'!E80+'54书耘路'!E80+'55石北路'!E80+'56芸香路'!E80+'57大四灶路'!E80+'58书石路'!E80+'59旺华路'!E80+'60市棉场路'!E80+'61金家港路'!E80+'62兴洼港路'!E80+'63桃德路'!E80+'64桃信路'!E80+'65瞿家宅路'!E80+'66果明路'!E80</f>
        <v>0</v>
      </c>
    </row>
    <row r="81" spans="1:5">
      <c r="A81" s="50"/>
      <c r="B81" s="18" t="s">
        <v>98</v>
      </c>
      <c r="C81" s="18"/>
      <c r="D81" s="18" t="s">
        <v>9</v>
      </c>
      <c r="E81" s="18">
        <f>'1中久路'!E81+'2唐港路'!E81+'3新欣路'!E81+'4丰产路'!E81+'5书和路'!E81+'6新府路'!E81+'7书塘路'!E81+'8塘北路（塘北2号路）'!E81+'9滨果公路'!E81+'10振东路'!E81+'11桃园路'!E81+'12新书路'!E81+'13两港大道东一路'!E81+'14五尺沟西路'!E81+'15石皮泐港路'!E81+'16葡萄基地路'!E81+'17先行区路'!E81+'18洼港四灶路'!E81+'19书滨路'!E81+'20老石皮泐港南路'!E81+'21四灶港路'!E81+'22塘驰路（塘北1号路）'!E81+'23石家港路（西段）'!E81+'24新东黄沙港路'!E81+'25桃园16组总支路'!E81+'26书院中学西路'!E81+'27塘明路（塘北3号路）'!E81+'28塘为路（塘北4号路）'!E81+'29塘润路（塘北5号路）'!E81+'30石家港路（塘北6号路）东段'!E81+'31塘和路（塘北7号路）'!E81+'32书文路（塘北中路）'!E81+'33书礼路'!E81+'34久耘路'!E81+'35久耕路'!E81+'36久裕路'!E81+'37书谐路'!E81+'38书孝路'!E81+'39洋溢港路'!E81+'40书院港路'!E81+'41雪南路'!E81+'42配套河路'!E81+'43余环河路'!E81+'44蒋港河路'!E81+'45二久港北路'!E81+'46雪舟路'!E81+'47中久港路'!E81+'48艾薇路'!E81+'49怡彰路'!E81+'50怡发路'!E81+'51雪南路南路'!E81+'52余姚塘路'!E81+'53书图路'!E81+'54书耘路'!E81+'55石北路'!E81+'56芸香路'!E81+'57大四灶路'!E81+'58书石路'!E81+'59旺华路'!E81+'60市棉场路'!E81+'61金家港路'!E81+'62兴洼港路'!E81+'63桃德路'!E81+'64桃信路'!E81+'65瞿家宅路'!E81+'66果明路'!E81</f>
        <v>2.541</v>
      </c>
    </row>
    <row r="82" spans="1:5">
      <c r="A82" s="50"/>
      <c r="B82" s="18" t="s">
        <v>99</v>
      </c>
      <c r="C82" s="18"/>
      <c r="D82" s="18" t="s">
        <v>81</v>
      </c>
      <c r="E82" s="18">
        <f>'1中久路'!E82+'2唐港路'!E82+'3新欣路'!E82+'4丰产路'!E82+'5书和路'!E82+'6新府路'!E82+'7书塘路'!E82+'8塘北路（塘北2号路）'!E82+'9滨果公路'!E82+'10振东路'!E82+'11桃园路'!E82+'12新书路'!E82+'13两港大道东一路'!E82+'14五尺沟西路'!E82+'15石皮泐港路'!E82+'16葡萄基地路'!E82+'17先行区路'!E82+'18洼港四灶路'!E82+'19书滨路'!E82+'20老石皮泐港南路'!E82+'21四灶港路'!E82+'22塘驰路（塘北1号路）'!E82+'23石家港路（西段）'!E82+'24新东黄沙港路'!E82+'25桃园16组总支路'!E82+'26书院中学西路'!E82+'27塘明路（塘北3号路）'!E82+'28塘为路（塘北4号路）'!E82+'29塘润路（塘北5号路）'!E82+'30石家港路（塘北6号路）东段'!E82+'31塘和路（塘北7号路）'!E82+'32书文路（塘北中路）'!E82+'33书礼路'!E82+'34久耘路'!E82+'35久耕路'!E82+'36久裕路'!E82+'37书谐路'!E82+'38书孝路'!E82+'39洋溢港路'!E82+'40书院港路'!E82+'41雪南路'!E82+'42配套河路'!E82+'43余环河路'!E82+'44蒋港河路'!E82+'45二久港北路'!E82+'46雪舟路'!E82+'47中久港路'!E82+'48艾薇路'!E82+'49怡彰路'!E82+'50怡发路'!E82+'51雪南路南路'!E82+'52余姚塘路'!E82+'53书图路'!E82+'54书耘路'!E82+'55石北路'!E82+'56芸香路'!E82+'57大四灶路'!E82+'58书石路'!E82+'59旺华路'!E82+'60市棉场路'!E82+'61金家港路'!E82+'62兴洼港路'!E82+'63桃德路'!E82+'64桃信路'!E82+'65瞿家宅路'!E82+'66果明路'!E82</f>
        <v>0</v>
      </c>
    </row>
    <row r="83" spans="1:5">
      <c r="A83" s="50"/>
      <c r="B83" s="21" t="s">
        <v>100</v>
      </c>
      <c r="C83" s="21"/>
      <c r="D83" s="18" t="s">
        <v>81</v>
      </c>
      <c r="E83" s="18">
        <f>'1中久路'!E83+'2唐港路'!E83+'3新欣路'!E83+'4丰产路'!E83+'5书和路'!E83+'6新府路'!E83+'7书塘路'!E83+'8塘北路（塘北2号路）'!E83+'9滨果公路'!E83+'10振东路'!E83+'11桃园路'!E83+'12新书路'!E83+'13两港大道东一路'!E83+'14五尺沟西路'!E83+'15石皮泐港路'!E83+'16葡萄基地路'!E83+'17先行区路'!E83+'18洼港四灶路'!E83+'19书滨路'!E83+'20老石皮泐港南路'!E83+'21四灶港路'!E83+'22塘驰路（塘北1号路）'!E83+'23石家港路（西段）'!E83+'24新东黄沙港路'!E83+'25桃园16组总支路'!E83+'26书院中学西路'!E83+'27塘明路（塘北3号路）'!E83+'28塘为路（塘北4号路）'!E83+'29塘润路（塘北5号路）'!E83+'30石家港路（塘北6号路）东段'!E83+'31塘和路（塘北7号路）'!E83+'32书文路（塘北中路）'!E83+'33书礼路'!E83+'34久耘路'!E83+'35久耕路'!E83+'36久裕路'!E83+'37书谐路'!E83+'38书孝路'!E83+'39洋溢港路'!E83+'40书院港路'!E83+'41雪南路'!E83+'42配套河路'!E83+'43余环河路'!E83+'44蒋港河路'!E83+'45二久港北路'!E83+'46雪舟路'!E83+'47中久港路'!E83+'48艾薇路'!E83+'49怡彰路'!E83+'50怡发路'!E83+'51雪南路南路'!E83+'52余姚塘路'!E83+'53书图路'!E83+'54书耘路'!E83+'55石北路'!E83+'56芸香路'!E83+'57大四灶路'!E83+'58书石路'!E83+'59旺华路'!E83+'60市棉场路'!E83+'61金家港路'!E83+'62兴洼港路'!E83+'63桃德路'!E83+'64桃信路'!E83+'65瞿家宅路'!E83+'66果明路'!E83</f>
        <v>0</v>
      </c>
    </row>
    <row r="84" spans="1:5">
      <c r="A84" s="53" t="s">
        <v>101</v>
      </c>
      <c r="B84" s="54" t="s">
        <v>102</v>
      </c>
      <c r="C84" s="55"/>
      <c r="D84" s="77" t="s">
        <v>31</v>
      </c>
      <c r="E84" s="18">
        <f>'1中久路'!E84+'2唐港路'!E84+'3新欣路'!E84+'4丰产路'!E84+'5书和路'!E84+'6新府路'!E84+'7书塘路'!E84+'8塘北路（塘北2号路）'!E84+'9滨果公路'!E84+'10振东路'!E84+'11桃园路'!E84+'12新书路'!E84+'13两港大道东一路'!E84+'14五尺沟西路'!E84+'15石皮泐港路'!E84+'16葡萄基地路'!E84+'17先行区路'!E84+'18洼港四灶路'!E84+'19书滨路'!E84+'20老石皮泐港南路'!E84+'21四灶港路'!E84+'22塘驰路（塘北1号路）'!E84+'23石家港路（西段）'!E84+'24新东黄沙港路'!E84+'25桃园16组总支路'!E84+'26书院中学西路'!E84+'27塘明路（塘北3号路）'!E84+'28塘为路（塘北4号路）'!E84+'29塘润路（塘北5号路）'!E84+'30石家港路（塘北6号路）东段'!E84+'31塘和路（塘北7号路）'!E84+'32书文路（塘北中路）'!E84+'33书礼路'!E84+'34久耘路'!E84+'35久耕路'!E84+'36久裕路'!E84+'37书谐路'!E84+'38书孝路'!E84+'39洋溢港路'!E84+'40书院港路'!E84+'41雪南路'!E84+'42配套河路'!E84+'43余环河路'!E84+'44蒋港河路'!E84+'45二久港北路'!E84+'46雪舟路'!E84+'47中久港路'!E84+'48艾薇路'!E84+'49怡彰路'!E84+'50怡发路'!E84+'51雪南路南路'!E84+'52余姚塘路'!E84+'53书图路'!E84+'54书耘路'!E84+'55石北路'!E84+'56芸香路'!E84+'57大四灶路'!E84+'58书石路'!E84+'59旺华路'!E84+'60市棉场路'!E84+'61金家港路'!E84+'62兴洼港路'!E84+'63桃德路'!E84+'64桃信路'!E84+'65瞿家宅路'!E84+'66果明路'!E84</f>
        <v>29.604</v>
      </c>
    </row>
    <row r="85" spans="1:5">
      <c r="A85" s="50"/>
      <c r="B85" s="22" t="s">
        <v>103</v>
      </c>
      <c r="C85" s="39"/>
      <c r="D85" s="18" t="s">
        <v>31</v>
      </c>
      <c r="E85" s="18">
        <f>'1中久路'!E85+'2唐港路'!E85+'3新欣路'!E85+'4丰产路'!E85+'5书和路'!E85+'6新府路'!E85+'7书塘路'!E85+'8塘北路（塘北2号路）'!E85+'9滨果公路'!E85+'10振东路'!E85+'11桃园路'!E85+'12新书路'!E85+'13两港大道东一路'!E85+'14五尺沟西路'!E85+'15石皮泐港路'!E85+'16葡萄基地路'!E85+'17先行区路'!E85+'18洼港四灶路'!E85+'19书滨路'!E85+'20老石皮泐港南路'!E85+'21四灶港路'!E85+'22塘驰路（塘北1号路）'!E85+'23石家港路（西段）'!E85+'24新东黄沙港路'!E85+'25桃园16组总支路'!E85+'26书院中学西路'!E85+'27塘明路（塘北3号路）'!E85+'28塘为路（塘北4号路）'!E85+'29塘润路（塘北5号路）'!E85+'30石家港路（塘北6号路）东段'!E85+'31塘和路（塘北7号路）'!E85+'32书文路（塘北中路）'!E85+'33书礼路'!E85+'34久耘路'!E85+'35久耕路'!E85+'36久裕路'!E85+'37书谐路'!E85+'38书孝路'!E85+'39洋溢港路'!E85+'40书院港路'!E85+'41雪南路'!E85+'42配套河路'!E85+'43余环河路'!E85+'44蒋港河路'!E85+'45二久港北路'!E85+'46雪舟路'!E85+'47中久港路'!E85+'48艾薇路'!E85+'49怡彰路'!E85+'50怡发路'!E85+'51雪南路南路'!E85+'52余姚塘路'!E85+'53书图路'!E85+'54书耘路'!E85+'55石北路'!E85+'56芸香路'!E85+'57大四灶路'!E85+'58书石路'!E85+'59旺华路'!E85+'60市棉场路'!E85+'61金家港路'!E85+'62兴洼港路'!E85+'63桃德路'!E85+'64桃信路'!E85+'65瞿家宅路'!E85+'66果明路'!E85</f>
        <v>7.505</v>
      </c>
    </row>
    <row r="86" spans="1:5">
      <c r="A86" s="58"/>
      <c r="B86" s="22"/>
      <c r="C86" s="39"/>
      <c r="D86" s="18"/>
      <c r="E86" s="18"/>
    </row>
    <row r="87" spans="1:5">
      <c r="A87" s="59" t="s">
        <v>104</v>
      </c>
      <c r="B87" s="60"/>
      <c r="C87" s="61"/>
      <c r="D87" s="78"/>
      <c r="E87" s="79"/>
    </row>
    <row r="88" spans="1:5">
      <c r="A88" s="64"/>
      <c r="B88" s="64"/>
      <c r="C88" s="64"/>
      <c r="D88" s="64"/>
      <c r="E88" s="66"/>
    </row>
  </sheetData>
  <mergeCells count="79">
    <mergeCell ref="A1:E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E3:E4"/>
    <mergeCell ref="B3:C4"/>
  </mergeCells>
  <pageMargins left="0.75" right="0.75" top="1" bottom="1" header="0.5" footer="0.5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6" sqref="E36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105</v>
      </c>
      <c r="C2" s="5"/>
      <c r="D2" s="6"/>
      <c r="E2" s="6" t="s">
        <v>106</v>
      </c>
      <c r="F2" s="7" t="s">
        <v>107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68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>
        <v>0.283</v>
      </c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68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>
        <v>0.1981</v>
      </c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72">
        <v>0.566</v>
      </c>
      <c r="F24" s="30"/>
    </row>
    <row r="25" spans="1:6">
      <c r="A25" s="25"/>
      <c r="B25" s="40" t="s">
        <v>26</v>
      </c>
      <c r="C25" s="41"/>
      <c r="D25" s="22" t="s">
        <v>25</v>
      </c>
      <c r="E25" s="72">
        <v>4.811</v>
      </c>
      <c r="F25" s="30"/>
    </row>
    <row r="26" spans="1:6">
      <c r="A26" s="25"/>
      <c r="B26" s="40" t="s">
        <v>27</v>
      </c>
      <c r="C26" s="41"/>
      <c r="D26" s="22" t="s">
        <v>25</v>
      </c>
      <c r="E26" s="72"/>
      <c r="F26" s="30"/>
    </row>
    <row r="27" spans="1:6">
      <c r="A27" s="25"/>
      <c r="B27" s="40" t="s">
        <v>28</v>
      </c>
      <c r="C27" s="41"/>
      <c r="D27" s="22" t="s">
        <v>25</v>
      </c>
      <c r="E27" s="72"/>
      <c r="F27" s="30"/>
    </row>
    <row r="28" spans="1:6">
      <c r="A28" s="25"/>
      <c r="B28" s="40" t="s">
        <v>29</v>
      </c>
      <c r="C28" s="41"/>
      <c r="D28" s="22" t="s">
        <v>25</v>
      </c>
      <c r="E28" s="72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72">
        <v>4.811</v>
      </c>
      <c r="F34" s="24"/>
    </row>
    <row r="35" spans="1:6">
      <c r="A35" s="25"/>
      <c r="B35" s="22" t="s">
        <v>37</v>
      </c>
      <c r="C35" s="39"/>
      <c r="D35" s="22" t="s">
        <v>25</v>
      </c>
      <c r="E35" s="33"/>
      <c r="F35" s="24"/>
    </row>
    <row r="36" spans="1:6">
      <c r="A36" s="42"/>
      <c r="B36" s="40" t="s">
        <v>38</v>
      </c>
      <c r="C36" s="41"/>
      <c r="D36" s="40" t="s">
        <v>31</v>
      </c>
      <c r="E36" s="72">
        <v>0.283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72">
        <v>0.5871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72">
        <v>0.117</v>
      </c>
      <c r="F42" s="24"/>
    </row>
    <row r="43" spans="1:6">
      <c r="A43" s="25"/>
      <c r="B43" s="22" t="s">
        <v>47</v>
      </c>
      <c r="C43" s="39"/>
      <c r="D43" s="22" t="s">
        <v>31</v>
      </c>
      <c r="E43" s="72">
        <v>0.23</v>
      </c>
      <c r="F43" s="24"/>
    </row>
    <row r="44" spans="1:6">
      <c r="A44" s="25"/>
      <c r="B44" s="22" t="s">
        <v>48</v>
      </c>
      <c r="C44" s="39"/>
      <c r="D44" s="22" t="s">
        <v>31</v>
      </c>
      <c r="E44" s="72">
        <v>0.283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72">
        <f>0.283*2</f>
        <v>0.566</v>
      </c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7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7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73"/>
      <c r="F58" s="24"/>
    </row>
    <row r="59" spans="1:6">
      <c r="A59" s="44"/>
      <c r="B59" s="22" t="s">
        <v>69</v>
      </c>
      <c r="C59" s="39"/>
      <c r="D59" s="22" t="s">
        <v>70</v>
      </c>
      <c r="E59" s="7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73">
        <v>0.02</v>
      </c>
      <c r="F60" s="24"/>
    </row>
    <row r="61" spans="1:6">
      <c r="A61" s="44"/>
      <c r="B61" s="22" t="s">
        <v>72</v>
      </c>
      <c r="C61" s="39"/>
      <c r="D61" s="22" t="s">
        <v>70</v>
      </c>
      <c r="E61" s="73"/>
      <c r="F61" s="24"/>
    </row>
    <row r="62" spans="1:6">
      <c r="A62" s="44"/>
      <c r="B62" s="22" t="s">
        <v>73</v>
      </c>
      <c r="C62" s="39"/>
      <c r="D62" s="22" t="s">
        <v>70</v>
      </c>
      <c r="E62" s="73">
        <v>0.04</v>
      </c>
      <c r="F62" s="30"/>
    </row>
    <row r="63" spans="1:6">
      <c r="A63" s="44"/>
      <c r="B63" s="22" t="s">
        <v>74</v>
      </c>
      <c r="C63" s="39"/>
      <c r="D63" s="22" t="s">
        <v>70</v>
      </c>
      <c r="E63" s="7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7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73"/>
      <c r="F65" s="48"/>
    </row>
    <row r="66" spans="1:6">
      <c r="A66" s="44"/>
      <c r="B66" s="46" t="s">
        <v>78</v>
      </c>
      <c r="C66" s="47"/>
      <c r="D66" s="46" t="s">
        <v>79</v>
      </c>
      <c r="E66" s="73">
        <v>0.12</v>
      </c>
      <c r="F66" s="48"/>
    </row>
    <row r="67" spans="1:6">
      <c r="A67" s="44"/>
      <c r="B67" s="46" t="s">
        <v>80</v>
      </c>
      <c r="C67" s="47"/>
      <c r="D67" s="46" t="s">
        <v>81</v>
      </c>
      <c r="E67" s="73"/>
      <c r="F67" s="48"/>
    </row>
    <row r="68" spans="1:6">
      <c r="A68" s="44"/>
      <c r="B68" s="46" t="s">
        <v>82</v>
      </c>
      <c r="C68" s="47"/>
      <c r="D68" s="46" t="s">
        <v>81</v>
      </c>
      <c r="E68" s="73">
        <v>2.21</v>
      </c>
      <c r="F68" s="48"/>
    </row>
    <row r="69" spans="1:6">
      <c r="A69" s="44"/>
      <c r="B69" s="46" t="s">
        <v>83</v>
      </c>
      <c r="C69" s="47"/>
      <c r="D69" s="46" t="s">
        <v>81</v>
      </c>
      <c r="E69" s="73"/>
      <c r="F69" s="48"/>
    </row>
    <row r="70" spans="1:6">
      <c r="A70" s="44"/>
      <c r="B70" s="46" t="s">
        <v>84</v>
      </c>
      <c r="C70" s="47"/>
      <c r="D70" s="46" t="s">
        <v>61</v>
      </c>
      <c r="E70" s="7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72">
        <v>0.283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72"/>
      <c r="F74" s="24"/>
    </row>
    <row r="75" spans="1:6">
      <c r="A75" s="50"/>
      <c r="B75" s="26"/>
      <c r="C75" s="18" t="s">
        <v>110</v>
      </c>
      <c r="D75" s="22" t="s">
        <v>91</v>
      </c>
      <c r="E75" s="72">
        <v>0.095</v>
      </c>
      <c r="F75" s="24"/>
    </row>
    <row r="76" spans="1:6">
      <c r="A76" s="50"/>
      <c r="B76" s="17"/>
      <c r="C76" s="18" t="s">
        <v>111</v>
      </c>
      <c r="D76" s="22" t="s">
        <v>91</v>
      </c>
      <c r="E76" s="72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72">
        <v>0.095</v>
      </c>
      <c r="F78" s="30"/>
    </row>
    <row r="79" spans="1:6">
      <c r="A79" s="50"/>
      <c r="B79" s="18" t="s">
        <v>96</v>
      </c>
      <c r="C79" s="18"/>
      <c r="D79" s="22" t="s">
        <v>91</v>
      </c>
      <c r="E79" s="72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6" sqref="E36"/>
    </sheetView>
  </sheetViews>
  <sheetFormatPr defaultColWidth="9" defaultRowHeight="12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16383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23.45" customHeight="1" spans="1:6">
      <c r="A2" s="4" t="s">
        <v>1</v>
      </c>
      <c r="B2" s="4" t="s">
        <v>112</v>
      </c>
      <c r="C2" s="5"/>
      <c r="D2" s="6"/>
      <c r="E2" s="6" t="s">
        <v>106</v>
      </c>
      <c r="F2" s="7" t="s">
        <v>113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ht="15" customHeight="1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ht="15" customHeight="1" spans="1:6">
      <c r="A6" s="25"/>
      <c r="B6" s="26"/>
      <c r="C6" s="18" t="s">
        <v>10</v>
      </c>
      <c r="D6" s="22" t="s">
        <v>9</v>
      </c>
      <c r="E6" s="27"/>
      <c r="F6" s="24"/>
    </row>
    <row r="7" ht="15" customHeight="1" spans="1:6">
      <c r="A7" s="25"/>
      <c r="B7" s="26"/>
      <c r="C7" s="18" t="s">
        <v>11</v>
      </c>
      <c r="D7" s="22" t="s">
        <v>9</v>
      </c>
      <c r="E7" s="27"/>
      <c r="F7" s="24"/>
    </row>
    <row r="8" ht="15" customHeight="1" spans="1:6">
      <c r="A8" s="25"/>
      <c r="B8" s="17"/>
      <c r="C8" s="18" t="s">
        <v>12</v>
      </c>
      <c r="D8" s="22" t="s">
        <v>9</v>
      </c>
      <c r="E8" s="27"/>
      <c r="F8" s="24"/>
    </row>
    <row r="9" ht="15" customHeight="1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ht="15" customHeight="1" spans="1:6">
      <c r="A10" s="25"/>
      <c r="B10" s="31"/>
      <c r="C10" s="18" t="s">
        <v>15</v>
      </c>
      <c r="D10" s="22" t="s">
        <v>9</v>
      </c>
      <c r="E10" s="32"/>
      <c r="F10" s="30"/>
    </row>
    <row r="11" ht="15" customHeight="1" spans="1:6">
      <c r="A11" s="25"/>
      <c r="B11" s="31"/>
      <c r="C11" s="18" t="s">
        <v>16</v>
      </c>
      <c r="D11" s="22" t="s">
        <v>9</v>
      </c>
      <c r="E11" s="33"/>
      <c r="F11" s="24"/>
    </row>
    <row r="12" ht="13.5" customHeight="1" spans="1:6">
      <c r="A12" s="25"/>
      <c r="B12" s="34"/>
      <c r="C12" s="18" t="s">
        <v>17</v>
      </c>
      <c r="D12" s="22" t="s">
        <v>9</v>
      </c>
      <c r="E12" s="33"/>
      <c r="F12" s="24"/>
    </row>
    <row r="13" ht="12.75" customHeight="1" spans="1:6">
      <c r="A13" s="25"/>
      <c r="B13" s="28" t="s">
        <v>18</v>
      </c>
      <c r="C13" s="18" t="s">
        <v>14</v>
      </c>
      <c r="D13" s="22" t="s">
        <v>9</v>
      </c>
      <c r="E13" s="68"/>
      <c r="F13" s="24"/>
    </row>
    <row r="14" ht="12.75" spans="1:6">
      <c r="A14" s="25"/>
      <c r="B14" s="31"/>
      <c r="C14" s="18" t="s">
        <v>15</v>
      </c>
      <c r="D14" s="22" t="s">
        <v>9</v>
      </c>
      <c r="E14" s="33"/>
      <c r="F14" s="24"/>
    </row>
    <row r="15" ht="12.75" spans="1:6">
      <c r="A15" s="25"/>
      <c r="B15" s="34"/>
      <c r="C15" s="18" t="s">
        <v>16</v>
      </c>
      <c r="D15" s="22" t="s">
        <v>9</v>
      </c>
      <c r="E15" s="33">
        <v>0.5748</v>
      </c>
      <c r="F15" s="24"/>
    </row>
    <row r="16" ht="12.75" customHeight="1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ht="12.75" spans="1:6">
      <c r="A17" s="25"/>
      <c r="B17" s="31"/>
      <c r="C17" s="18" t="s">
        <v>15</v>
      </c>
      <c r="D17" s="22" t="s">
        <v>9</v>
      </c>
      <c r="E17" s="33"/>
      <c r="F17" s="24"/>
    </row>
    <row r="18" ht="12.75" spans="1:6">
      <c r="A18" s="25"/>
      <c r="B18" s="34"/>
      <c r="C18" s="18" t="s">
        <v>16</v>
      </c>
      <c r="D18" s="22" t="s">
        <v>9</v>
      </c>
      <c r="E18" s="33"/>
      <c r="F18" s="24"/>
    </row>
    <row r="19" ht="15" customHeight="1" spans="1:6">
      <c r="A19" s="25"/>
      <c r="B19" s="35" t="s">
        <v>20</v>
      </c>
      <c r="C19" s="36"/>
      <c r="D19" s="22" t="s">
        <v>9</v>
      </c>
      <c r="E19" s="33"/>
      <c r="F19" s="24"/>
    </row>
    <row r="20" ht="15" customHeight="1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ht="15" customHeight="1" spans="1:6">
      <c r="A21" s="25"/>
      <c r="B21" s="38"/>
      <c r="C21" s="18" t="s">
        <v>15</v>
      </c>
      <c r="D21" s="22" t="s">
        <v>9</v>
      </c>
      <c r="E21" s="33"/>
      <c r="F21" s="24"/>
    </row>
    <row r="22" ht="15" customHeight="1" spans="1:6">
      <c r="A22" s="25"/>
      <c r="B22" s="22" t="s">
        <v>22</v>
      </c>
      <c r="C22" s="39"/>
      <c r="D22" s="22" t="s">
        <v>9</v>
      </c>
      <c r="E22" s="33">
        <v>0.3832</v>
      </c>
      <c r="F22" s="30"/>
    </row>
    <row r="23" ht="15" customHeight="1" spans="1:6">
      <c r="A23" s="25"/>
      <c r="B23" s="22" t="s">
        <v>23</v>
      </c>
      <c r="C23" s="39"/>
      <c r="D23" s="22" t="s">
        <v>9</v>
      </c>
      <c r="E23" s="33"/>
      <c r="F23" s="30"/>
    </row>
    <row r="24" ht="15" customHeight="1" spans="1:6">
      <c r="A24" s="25"/>
      <c r="B24" s="22" t="s">
        <v>24</v>
      </c>
      <c r="C24" s="39"/>
      <c r="D24" s="22" t="s">
        <v>25</v>
      </c>
      <c r="E24" s="72">
        <f>0.479*2</f>
        <v>0.958</v>
      </c>
      <c r="F24" s="30"/>
    </row>
    <row r="25" ht="15" customHeight="1" spans="1:6">
      <c r="A25" s="25"/>
      <c r="B25" s="40" t="s">
        <v>26</v>
      </c>
      <c r="C25" s="41"/>
      <c r="D25" s="22" t="s">
        <v>25</v>
      </c>
      <c r="E25" s="72">
        <v>9.58</v>
      </c>
      <c r="F25" s="30"/>
    </row>
    <row r="26" ht="15" customHeight="1" spans="1:6">
      <c r="A26" s="25"/>
      <c r="B26" s="40" t="s">
        <v>27</v>
      </c>
      <c r="C26" s="41"/>
      <c r="D26" s="22" t="s">
        <v>25</v>
      </c>
      <c r="E26" s="33"/>
      <c r="F26" s="30"/>
    </row>
    <row r="27" ht="15" customHeight="1" spans="1:6">
      <c r="A27" s="25"/>
      <c r="B27" s="40" t="s">
        <v>28</v>
      </c>
      <c r="C27" s="41"/>
      <c r="D27" s="22" t="s">
        <v>25</v>
      </c>
      <c r="E27" s="33"/>
      <c r="F27" s="30"/>
    </row>
    <row r="28" ht="15" customHeight="1" spans="1:6">
      <c r="A28" s="25"/>
      <c r="B28" s="40" t="s">
        <v>29</v>
      </c>
      <c r="C28" s="41"/>
      <c r="D28" s="22" t="s">
        <v>25</v>
      </c>
      <c r="E28" s="33"/>
      <c r="F28" s="30"/>
    </row>
    <row r="29" ht="15" customHeight="1" spans="1:6">
      <c r="A29" s="25"/>
      <c r="B29" s="40" t="s">
        <v>30</v>
      </c>
      <c r="C29" s="41"/>
      <c r="D29" s="22" t="s">
        <v>31</v>
      </c>
      <c r="E29" s="33"/>
      <c r="F29" s="30"/>
    </row>
    <row r="30" ht="15" customHeight="1" spans="1:6">
      <c r="A30" s="25"/>
      <c r="B30" s="22" t="s">
        <v>32</v>
      </c>
      <c r="C30" s="39"/>
      <c r="D30" s="22" t="s">
        <v>31</v>
      </c>
      <c r="E30" s="33"/>
      <c r="F30" s="30"/>
    </row>
    <row r="31" ht="15" customHeight="1" spans="1:6">
      <c r="A31" s="25"/>
      <c r="B31" s="22" t="s">
        <v>33</v>
      </c>
      <c r="C31" s="39"/>
      <c r="D31" s="22" t="s">
        <v>31</v>
      </c>
      <c r="E31" s="33"/>
      <c r="F31" s="30"/>
    </row>
    <row r="32" ht="15" customHeight="1" spans="1:6">
      <c r="A32" s="25"/>
      <c r="B32" s="22" t="s">
        <v>34</v>
      </c>
      <c r="C32" s="39"/>
      <c r="D32" s="22" t="s">
        <v>31</v>
      </c>
      <c r="E32" s="33"/>
      <c r="F32" s="24"/>
    </row>
    <row r="33" ht="15" customHeight="1" spans="1:6">
      <c r="A33" s="25"/>
      <c r="B33" s="22" t="s">
        <v>35</v>
      </c>
      <c r="C33" s="39"/>
      <c r="D33" s="22" t="s">
        <v>31</v>
      </c>
      <c r="E33" s="33"/>
      <c r="F33" s="24"/>
    </row>
    <row r="34" ht="15" customHeight="1" spans="1:6">
      <c r="A34" s="25"/>
      <c r="B34" s="22" t="s">
        <v>36</v>
      </c>
      <c r="C34" s="39"/>
      <c r="D34" s="22" t="s">
        <v>25</v>
      </c>
      <c r="E34" s="33">
        <v>9.58</v>
      </c>
      <c r="F34" s="24"/>
    </row>
    <row r="35" ht="15" customHeight="1" spans="1:6">
      <c r="A35" s="25"/>
      <c r="B35" s="22" t="s">
        <v>37</v>
      </c>
      <c r="C35" s="39"/>
      <c r="D35" s="22" t="s">
        <v>25</v>
      </c>
      <c r="E35" s="33"/>
      <c r="F35" s="24"/>
    </row>
    <row r="36" ht="15" customHeight="1" spans="1:6">
      <c r="A36" s="42"/>
      <c r="B36" s="40" t="s">
        <v>38</v>
      </c>
      <c r="C36" s="41"/>
      <c r="D36" s="40" t="s">
        <v>31</v>
      </c>
      <c r="E36" s="33">
        <v>0.479</v>
      </c>
      <c r="F36" s="30"/>
    </row>
    <row r="37" ht="15" customHeight="1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ht="15" customHeight="1" spans="1:6">
      <c r="A38" s="25"/>
      <c r="B38" s="22" t="s">
        <v>41</v>
      </c>
      <c r="C38" s="39"/>
      <c r="D38" s="22" t="s">
        <v>31</v>
      </c>
      <c r="E38" s="33"/>
      <c r="F38" s="30"/>
    </row>
    <row r="39" ht="15" customHeight="1" spans="1:6">
      <c r="A39" s="25"/>
      <c r="B39" s="22" t="s">
        <v>42</v>
      </c>
      <c r="C39" s="39"/>
      <c r="D39" s="22" t="s">
        <v>31</v>
      </c>
      <c r="E39" s="33"/>
      <c r="F39" s="24"/>
    </row>
    <row r="40" ht="15" customHeight="1" spans="1:6">
      <c r="A40" s="25"/>
      <c r="B40" s="22" t="s">
        <v>43</v>
      </c>
      <c r="C40" s="39"/>
      <c r="D40" s="22" t="s">
        <v>31</v>
      </c>
      <c r="E40" s="33"/>
      <c r="F40" s="24"/>
    </row>
    <row r="41" ht="15" customHeight="1" spans="1:6">
      <c r="A41" s="42"/>
      <c r="B41" s="22" t="s">
        <v>44</v>
      </c>
      <c r="C41" s="39"/>
      <c r="D41" s="22" t="s">
        <v>31</v>
      </c>
      <c r="E41" s="33"/>
      <c r="F41" s="30"/>
    </row>
    <row r="42" ht="15" customHeight="1" spans="1:6">
      <c r="A42" s="20" t="s">
        <v>45</v>
      </c>
      <c r="B42" s="22" t="s">
        <v>46</v>
      </c>
      <c r="C42" s="39"/>
      <c r="D42" s="22" t="s">
        <v>31</v>
      </c>
      <c r="E42" s="33">
        <v>0.208</v>
      </c>
      <c r="F42" s="24"/>
    </row>
    <row r="43" ht="15" customHeight="1" spans="1:6">
      <c r="A43" s="25"/>
      <c r="B43" s="22" t="s">
        <v>47</v>
      </c>
      <c r="C43" s="39"/>
      <c r="D43" s="22" t="s">
        <v>31</v>
      </c>
      <c r="E43" s="33">
        <v>0.48</v>
      </c>
      <c r="F43" s="24"/>
    </row>
    <row r="44" ht="15" customHeight="1" spans="1:6">
      <c r="A44" s="25"/>
      <c r="B44" s="22" t="s">
        <v>48</v>
      </c>
      <c r="C44" s="39"/>
      <c r="D44" s="22" t="s">
        <v>31</v>
      </c>
      <c r="E44" s="33">
        <v>0.18</v>
      </c>
      <c r="F44" s="24"/>
    </row>
    <row r="45" ht="15" customHeight="1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ht="15" customHeight="1" spans="1:6">
      <c r="A46" s="25"/>
      <c r="B46" s="26"/>
      <c r="C46" s="18" t="s">
        <v>52</v>
      </c>
      <c r="D46" s="22" t="s">
        <v>51</v>
      </c>
      <c r="E46" s="33"/>
      <c r="F46" s="24"/>
    </row>
    <row r="47" ht="15" customHeight="1" spans="1:6">
      <c r="A47" s="42"/>
      <c r="B47" s="17"/>
      <c r="C47" s="18" t="s">
        <v>53</v>
      </c>
      <c r="D47" s="22" t="s">
        <v>51</v>
      </c>
      <c r="E47" s="33"/>
      <c r="F47" s="24"/>
    </row>
    <row r="48" ht="15" customHeight="1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ht="15" customHeight="1" spans="1:6">
      <c r="A49" s="44"/>
      <c r="B49" s="22" t="s">
        <v>56</v>
      </c>
      <c r="C49" s="39"/>
      <c r="D49" s="22" t="s">
        <v>31</v>
      </c>
      <c r="E49" s="33">
        <v>0.958</v>
      </c>
      <c r="F49" s="30"/>
    </row>
    <row r="50" ht="15" customHeight="1" spans="1:6">
      <c r="A50" s="44"/>
      <c r="B50" s="22" t="s">
        <v>57</v>
      </c>
      <c r="C50" s="39"/>
      <c r="D50" s="22" t="s">
        <v>58</v>
      </c>
      <c r="E50" s="45"/>
      <c r="F50" s="30"/>
    </row>
    <row r="51" ht="15" customHeight="1" spans="1:6">
      <c r="A51" s="44"/>
      <c r="B51" s="40" t="s">
        <v>59</v>
      </c>
      <c r="C51" s="41"/>
      <c r="D51" s="40" t="s">
        <v>58</v>
      </c>
      <c r="E51" s="33"/>
      <c r="F51" s="30"/>
    </row>
    <row r="52" ht="15" customHeight="1" spans="1:6">
      <c r="A52" s="44"/>
      <c r="B52" s="22" t="s">
        <v>60</v>
      </c>
      <c r="C52" s="39"/>
      <c r="D52" s="22" t="s">
        <v>61</v>
      </c>
      <c r="E52" s="33"/>
      <c r="F52" s="30"/>
    </row>
    <row r="53" ht="15" customHeight="1" spans="1:6">
      <c r="A53" s="44"/>
      <c r="B53" s="22" t="s">
        <v>62</v>
      </c>
      <c r="C53" s="39"/>
      <c r="D53" s="22" t="s">
        <v>31</v>
      </c>
      <c r="E53" s="33"/>
      <c r="F53" s="30"/>
    </row>
    <row r="54" ht="15" customHeight="1" spans="1:6">
      <c r="A54" s="44"/>
      <c r="B54" s="22" t="s">
        <v>63</v>
      </c>
      <c r="C54" s="39"/>
      <c r="D54" s="22" t="s">
        <v>61</v>
      </c>
      <c r="E54" s="33"/>
      <c r="F54" s="30"/>
    </row>
    <row r="55" ht="15" customHeight="1" spans="1:6">
      <c r="A55" s="44"/>
      <c r="B55" s="22" t="s">
        <v>64</v>
      </c>
      <c r="C55" s="39"/>
      <c r="D55" s="22" t="s">
        <v>61</v>
      </c>
      <c r="E55" s="33"/>
      <c r="F55" s="30"/>
    </row>
    <row r="56" ht="15" customHeight="1" spans="1:6">
      <c r="A56" s="44"/>
      <c r="B56" s="22" t="s">
        <v>65</v>
      </c>
      <c r="C56" s="39"/>
      <c r="D56" s="22" t="s">
        <v>66</v>
      </c>
      <c r="E56" s="73">
        <v>0.02</v>
      </c>
      <c r="F56" s="24"/>
    </row>
    <row r="57" ht="15" customHeight="1" spans="1:6">
      <c r="A57" s="44"/>
      <c r="B57" s="22" t="s">
        <v>67</v>
      </c>
      <c r="C57" s="39"/>
      <c r="D57" s="22" t="s">
        <v>66</v>
      </c>
      <c r="E57" s="73"/>
      <c r="F57" s="24"/>
    </row>
    <row r="58" ht="15" customHeight="1" spans="1:6">
      <c r="A58" s="44"/>
      <c r="B58" s="22" t="s">
        <v>68</v>
      </c>
      <c r="C58" s="39"/>
      <c r="D58" s="22" t="s">
        <v>66</v>
      </c>
      <c r="E58" s="73"/>
      <c r="F58" s="24"/>
    </row>
    <row r="59" ht="15" customHeight="1" spans="1:6">
      <c r="A59" s="44"/>
      <c r="B59" s="22" t="s">
        <v>69</v>
      </c>
      <c r="C59" s="39"/>
      <c r="D59" s="22" t="s">
        <v>70</v>
      </c>
      <c r="E59" s="73">
        <v>0.01</v>
      </c>
      <c r="F59" s="24"/>
    </row>
    <row r="60" ht="15" customHeight="1" spans="1:6">
      <c r="A60" s="44"/>
      <c r="B60" s="22" t="s">
        <v>71</v>
      </c>
      <c r="C60" s="39"/>
      <c r="D60" s="22" t="s">
        <v>70</v>
      </c>
      <c r="E60" s="73">
        <v>0.04</v>
      </c>
      <c r="F60" s="24"/>
    </row>
    <row r="61" ht="15" customHeight="1" spans="1:6">
      <c r="A61" s="44"/>
      <c r="B61" s="22" t="s">
        <v>72</v>
      </c>
      <c r="C61" s="39"/>
      <c r="D61" s="22" t="s">
        <v>70</v>
      </c>
      <c r="E61" s="73"/>
      <c r="F61" s="24"/>
    </row>
    <row r="62" ht="15" customHeight="1" spans="1:6">
      <c r="A62" s="44"/>
      <c r="B62" s="22" t="s">
        <v>73</v>
      </c>
      <c r="C62" s="39"/>
      <c r="D62" s="22" t="s">
        <v>70</v>
      </c>
      <c r="E62" s="73">
        <v>0.06</v>
      </c>
      <c r="F62" s="30"/>
    </row>
    <row r="63" ht="15" customHeight="1" spans="1:6">
      <c r="A63" s="44"/>
      <c r="B63" s="22" t="s">
        <v>74</v>
      </c>
      <c r="C63" s="39"/>
      <c r="D63" s="22" t="s">
        <v>70</v>
      </c>
      <c r="E63" s="73"/>
      <c r="F63" s="24"/>
    </row>
    <row r="64" ht="15" customHeight="1" spans="1:6">
      <c r="A64" s="44"/>
      <c r="B64" s="22" t="s">
        <v>75</v>
      </c>
      <c r="C64" s="39"/>
      <c r="D64" s="22" t="s">
        <v>70</v>
      </c>
      <c r="E64" s="73">
        <v>0.01</v>
      </c>
      <c r="F64" s="24"/>
    </row>
    <row r="65" ht="15" customHeight="1" spans="1:6">
      <c r="A65" s="44"/>
      <c r="B65" s="46" t="s">
        <v>76</v>
      </c>
      <c r="C65" s="47"/>
      <c r="D65" s="46" t="s">
        <v>77</v>
      </c>
      <c r="E65" s="73"/>
      <c r="F65" s="48"/>
    </row>
    <row r="66" ht="15" customHeight="1" spans="1:6">
      <c r="A66" s="44"/>
      <c r="B66" s="46" t="s">
        <v>78</v>
      </c>
      <c r="C66" s="47"/>
      <c r="D66" s="46" t="s">
        <v>79</v>
      </c>
      <c r="E66" s="73">
        <v>0.13</v>
      </c>
      <c r="F66" s="48"/>
    </row>
    <row r="67" ht="15" customHeight="1" spans="1:6">
      <c r="A67" s="44"/>
      <c r="B67" s="46" t="s">
        <v>80</v>
      </c>
      <c r="C67" s="47"/>
      <c r="D67" s="46" t="s">
        <v>81</v>
      </c>
      <c r="E67" s="73"/>
      <c r="F67" s="48"/>
    </row>
    <row r="68" ht="15" customHeight="1" spans="1:6">
      <c r="A68" s="44"/>
      <c r="B68" s="46" t="s">
        <v>82</v>
      </c>
      <c r="C68" s="47"/>
      <c r="D68" s="46" t="s">
        <v>81</v>
      </c>
      <c r="E68" s="73">
        <v>3.83</v>
      </c>
      <c r="F68" s="48"/>
    </row>
    <row r="69" ht="15" customHeight="1" spans="1:6">
      <c r="A69" s="44"/>
      <c r="B69" s="46" t="s">
        <v>83</v>
      </c>
      <c r="C69" s="47"/>
      <c r="D69" s="46" t="s">
        <v>81</v>
      </c>
      <c r="E69" s="73"/>
      <c r="F69" s="48"/>
    </row>
    <row r="70" ht="15" customHeight="1" spans="1:6">
      <c r="A70" s="44"/>
      <c r="B70" s="46" t="s">
        <v>84</v>
      </c>
      <c r="C70" s="47"/>
      <c r="D70" s="46" t="s">
        <v>61</v>
      </c>
      <c r="E70" s="73"/>
      <c r="F70" s="48"/>
    </row>
    <row r="71" ht="15" customHeight="1" spans="1:6">
      <c r="A71" s="44"/>
      <c r="B71" s="46" t="s">
        <v>85</v>
      </c>
      <c r="C71" s="47"/>
      <c r="D71" s="46" t="s">
        <v>66</v>
      </c>
      <c r="E71" s="33"/>
      <c r="F71" s="48"/>
    </row>
    <row r="72" ht="15" customHeight="1" spans="1:6">
      <c r="A72" s="44"/>
      <c r="B72" s="46" t="s">
        <v>86</v>
      </c>
      <c r="C72" s="47"/>
      <c r="D72" s="46" t="s">
        <v>31</v>
      </c>
      <c r="E72" s="33"/>
      <c r="F72" s="48"/>
    </row>
    <row r="73" ht="15" customHeight="1" spans="1:6">
      <c r="A73" s="49"/>
      <c r="B73" s="46" t="s">
        <v>87</v>
      </c>
      <c r="C73" s="47"/>
      <c r="D73" s="46" t="s">
        <v>31</v>
      </c>
      <c r="E73" s="72">
        <v>0.479</v>
      </c>
      <c r="F73" s="48"/>
    </row>
    <row r="74" ht="15" customHeight="1" spans="1:6">
      <c r="A74" s="20" t="s">
        <v>88</v>
      </c>
      <c r="B74" s="21" t="s">
        <v>89</v>
      </c>
      <c r="C74" s="18" t="s">
        <v>109</v>
      </c>
      <c r="D74" s="22" t="s">
        <v>91</v>
      </c>
      <c r="E74" s="72"/>
      <c r="F74" s="24"/>
    </row>
    <row r="75" ht="15" customHeight="1" spans="1:6">
      <c r="A75" s="50"/>
      <c r="B75" s="26"/>
      <c r="C75" s="18" t="s">
        <v>110</v>
      </c>
      <c r="D75" s="22" t="s">
        <v>91</v>
      </c>
      <c r="E75" s="72">
        <v>0.16</v>
      </c>
      <c r="F75" s="24"/>
    </row>
    <row r="76" ht="15" customHeight="1" spans="1:6">
      <c r="A76" s="50"/>
      <c r="B76" s="17"/>
      <c r="C76" s="18" t="s">
        <v>111</v>
      </c>
      <c r="D76" s="22" t="s">
        <v>91</v>
      </c>
      <c r="E76" s="72"/>
      <c r="F76" s="24"/>
    </row>
    <row r="77" ht="15" customHeight="1" spans="1:6">
      <c r="A77" s="50"/>
      <c r="B77" s="18" t="s">
        <v>94</v>
      </c>
      <c r="C77" s="18"/>
      <c r="D77" s="22" t="s">
        <v>9</v>
      </c>
      <c r="E77" s="33"/>
      <c r="F77" s="24"/>
    </row>
    <row r="78" ht="15" customHeight="1" spans="1:6">
      <c r="A78" s="50"/>
      <c r="B78" s="18" t="s">
        <v>95</v>
      </c>
      <c r="C78" s="18"/>
      <c r="D78" s="22" t="s">
        <v>91</v>
      </c>
      <c r="E78" s="72">
        <v>0.16</v>
      </c>
      <c r="F78" s="30"/>
    </row>
    <row r="79" ht="15" customHeight="1" spans="1:6">
      <c r="A79" s="50"/>
      <c r="B79" s="18" t="s">
        <v>96</v>
      </c>
      <c r="C79" s="18"/>
      <c r="D79" s="22" t="s">
        <v>91</v>
      </c>
      <c r="E79" s="33"/>
      <c r="F79" s="24"/>
    </row>
    <row r="80" ht="15" customHeight="1" spans="1:6">
      <c r="A80" s="50"/>
      <c r="B80" s="18" t="s">
        <v>97</v>
      </c>
      <c r="C80" s="18"/>
      <c r="D80" s="22" t="s">
        <v>9</v>
      </c>
      <c r="E80" s="33"/>
      <c r="F80" s="24"/>
    </row>
    <row r="81" ht="15" customHeight="1" spans="1:6">
      <c r="A81" s="50"/>
      <c r="B81" s="18" t="s">
        <v>98</v>
      </c>
      <c r="C81" s="18"/>
      <c r="D81" s="22" t="s">
        <v>9</v>
      </c>
      <c r="E81" s="33"/>
      <c r="F81" s="30"/>
    </row>
    <row r="82" ht="15" customHeight="1" spans="1:6">
      <c r="A82" s="50"/>
      <c r="B82" s="18" t="s">
        <v>99</v>
      </c>
      <c r="C82" s="18"/>
      <c r="D82" s="22" t="s">
        <v>81</v>
      </c>
      <c r="E82" s="33"/>
      <c r="F82" s="30"/>
    </row>
    <row r="83" ht="15" customHeight="1" spans="1:6">
      <c r="A83" s="50"/>
      <c r="B83" s="21" t="s">
        <v>100</v>
      </c>
      <c r="C83" s="21"/>
      <c r="D83" s="51" t="s">
        <v>81</v>
      </c>
      <c r="E83" s="33"/>
      <c r="F83" s="52"/>
    </row>
    <row r="84" ht="15" customHeight="1" spans="1:6">
      <c r="A84" s="53" t="s">
        <v>101</v>
      </c>
      <c r="B84" s="54"/>
      <c r="C84" s="55"/>
      <c r="D84" s="56"/>
      <c r="E84" s="45"/>
      <c r="F84" s="57"/>
    </row>
    <row r="85" ht="15" customHeight="1" spans="1:6">
      <c r="A85" s="50"/>
      <c r="B85" s="22"/>
      <c r="C85" s="39"/>
      <c r="D85" s="51"/>
      <c r="E85" s="67"/>
      <c r="F85" s="52"/>
    </row>
    <row r="86" ht="15" customHeight="1" spans="1:6">
      <c r="A86" s="58"/>
      <c r="B86" s="22"/>
      <c r="C86" s="39"/>
      <c r="D86" s="21"/>
      <c r="E86" s="21"/>
      <c r="F86" s="52"/>
    </row>
    <row r="87" ht="15" customHeight="1" spans="1:6">
      <c r="A87" s="59" t="s">
        <v>104</v>
      </c>
      <c r="B87" s="60"/>
      <c r="C87" s="61"/>
      <c r="D87" s="62"/>
      <c r="E87" s="62"/>
      <c r="F87" s="63"/>
    </row>
    <row r="88" ht="12.75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6" sqref="E36"/>
    </sheetView>
  </sheetViews>
  <sheetFormatPr defaultColWidth="9" defaultRowHeight="12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16384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23.45" customHeight="1" spans="1:6">
      <c r="A2" s="4" t="s">
        <v>1</v>
      </c>
      <c r="B2" s="4" t="s">
        <v>114</v>
      </c>
      <c r="C2" s="5"/>
      <c r="D2" s="6"/>
      <c r="E2" s="6" t="s">
        <v>106</v>
      </c>
      <c r="F2" s="7" t="s">
        <v>115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ht="15" customHeight="1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ht="14.1" customHeight="1" spans="1:6">
      <c r="A6" s="25"/>
      <c r="B6" s="26"/>
      <c r="C6" s="18" t="s">
        <v>10</v>
      </c>
      <c r="D6" s="22" t="s">
        <v>9</v>
      </c>
      <c r="E6" s="27"/>
      <c r="F6" s="24"/>
    </row>
    <row r="7" ht="15" customHeight="1" spans="1:6">
      <c r="A7" s="25"/>
      <c r="B7" s="26"/>
      <c r="C7" s="18" t="s">
        <v>11</v>
      </c>
      <c r="D7" s="22" t="s">
        <v>9</v>
      </c>
      <c r="E7" s="27"/>
      <c r="F7" s="24"/>
    </row>
    <row r="8" ht="15" customHeight="1" spans="1:6">
      <c r="A8" s="25"/>
      <c r="B8" s="17"/>
      <c r="C8" s="18" t="s">
        <v>12</v>
      </c>
      <c r="D8" s="22" t="s">
        <v>9</v>
      </c>
      <c r="E8" s="27"/>
      <c r="F8" s="24"/>
    </row>
    <row r="9" ht="15" customHeight="1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ht="15" customHeight="1" spans="1:6">
      <c r="A10" s="25"/>
      <c r="B10" s="31"/>
      <c r="C10" s="18" t="s">
        <v>15</v>
      </c>
      <c r="D10" s="22" t="s">
        <v>9</v>
      </c>
      <c r="E10" s="32"/>
      <c r="F10" s="30"/>
    </row>
    <row r="11" ht="15" customHeight="1" spans="1:6">
      <c r="A11" s="25"/>
      <c r="B11" s="31"/>
      <c r="C11" s="18" t="s">
        <v>16</v>
      </c>
      <c r="D11" s="22" t="s">
        <v>9</v>
      </c>
      <c r="E11" s="33"/>
      <c r="F11" s="24"/>
    </row>
    <row r="12" ht="13.5" customHeight="1" spans="1:6">
      <c r="A12" s="25"/>
      <c r="B12" s="34"/>
      <c r="C12" s="18" t="s">
        <v>17</v>
      </c>
      <c r="D12" s="22" t="s">
        <v>9</v>
      </c>
      <c r="E12" s="33"/>
      <c r="F12" s="24"/>
    </row>
    <row r="13" ht="12.75" customHeight="1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ht="12.75" spans="1:6">
      <c r="A14" s="25"/>
      <c r="B14" s="31"/>
      <c r="C14" s="18" t="s">
        <v>15</v>
      </c>
      <c r="D14" s="22" t="s">
        <v>9</v>
      </c>
      <c r="E14" s="33"/>
      <c r="F14" s="24"/>
    </row>
    <row r="15" ht="12.75" spans="1:6">
      <c r="A15" s="25"/>
      <c r="B15" s="34"/>
      <c r="C15" s="18" t="s">
        <v>16</v>
      </c>
      <c r="D15" s="22" t="s">
        <v>9</v>
      </c>
      <c r="E15" s="33"/>
      <c r="F15" s="24"/>
    </row>
    <row r="16" ht="12.75" customHeight="1" spans="1:6">
      <c r="A16" s="25"/>
      <c r="B16" s="28" t="s">
        <v>19</v>
      </c>
      <c r="C16" s="18" t="s">
        <v>14</v>
      </c>
      <c r="D16" s="22" t="s">
        <v>9</v>
      </c>
      <c r="E16" s="68"/>
      <c r="F16" s="24"/>
    </row>
    <row r="17" ht="12.75" spans="1:6">
      <c r="A17" s="25"/>
      <c r="B17" s="31"/>
      <c r="C17" s="18" t="s">
        <v>15</v>
      </c>
      <c r="D17" s="22" t="s">
        <v>9</v>
      </c>
      <c r="E17" s="33"/>
      <c r="F17" s="24"/>
    </row>
    <row r="18" ht="12.75" spans="1:6">
      <c r="A18" s="25"/>
      <c r="B18" s="34"/>
      <c r="C18" s="18" t="s">
        <v>16</v>
      </c>
      <c r="D18" s="22" t="s">
        <v>9</v>
      </c>
      <c r="E18" s="33">
        <v>1.05</v>
      </c>
      <c r="F18" s="24"/>
    </row>
    <row r="19" ht="15" customHeight="1" spans="1:6">
      <c r="A19" s="25"/>
      <c r="B19" s="35" t="s">
        <v>20</v>
      </c>
      <c r="C19" s="36"/>
      <c r="D19" s="22" t="s">
        <v>9</v>
      </c>
      <c r="E19" s="33"/>
      <c r="F19" s="24"/>
    </row>
    <row r="20" ht="15" customHeight="1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ht="15" customHeight="1" spans="1:6">
      <c r="A21" s="25"/>
      <c r="B21" s="38"/>
      <c r="C21" s="18" t="s">
        <v>15</v>
      </c>
      <c r="D21" s="22" t="s">
        <v>9</v>
      </c>
      <c r="E21" s="33"/>
      <c r="F21" s="24"/>
    </row>
    <row r="22" ht="15" customHeight="1" spans="1:6">
      <c r="A22" s="25"/>
      <c r="B22" s="22" t="s">
        <v>22</v>
      </c>
      <c r="C22" s="39"/>
      <c r="D22" s="22" t="s">
        <v>9</v>
      </c>
      <c r="E22" s="33"/>
      <c r="F22" s="30"/>
    </row>
    <row r="23" ht="15" customHeight="1" spans="1:6">
      <c r="A23" s="25"/>
      <c r="B23" s="22" t="s">
        <v>23</v>
      </c>
      <c r="C23" s="39"/>
      <c r="D23" s="22" t="s">
        <v>9</v>
      </c>
      <c r="E23" s="33"/>
      <c r="F23" s="30"/>
    </row>
    <row r="24" ht="15" customHeight="1" spans="1:6">
      <c r="A24" s="25"/>
      <c r="B24" s="22" t="s">
        <v>24</v>
      </c>
      <c r="C24" s="39"/>
      <c r="D24" s="22" t="s">
        <v>25</v>
      </c>
      <c r="E24" s="33">
        <v>3</v>
      </c>
      <c r="F24" s="30"/>
    </row>
    <row r="25" ht="15" customHeight="1" spans="1:6">
      <c r="A25" s="25"/>
      <c r="B25" s="40" t="s">
        <v>26</v>
      </c>
      <c r="C25" s="41"/>
      <c r="D25" s="22" t="s">
        <v>25</v>
      </c>
      <c r="E25" s="33">
        <v>10.5</v>
      </c>
      <c r="F25" s="30"/>
    </row>
    <row r="26" ht="15" customHeight="1" spans="1:6">
      <c r="A26" s="25"/>
      <c r="B26" s="40" t="s">
        <v>27</v>
      </c>
      <c r="C26" s="41"/>
      <c r="D26" s="22" t="s">
        <v>25</v>
      </c>
      <c r="E26" s="33"/>
      <c r="F26" s="30"/>
    </row>
    <row r="27" ht="15" customHeight="1" spans="1:6">
      <c r="A27" s="25"/>
      <c r="B27" s="40" t="s">
        <v>28</v>
      </c>
      <c r="C27" s="41"/>
      <c r="D27" s="22" t="s">
        <v>25</v>
      </c>
      <c r="E27" s="33"/>
      <c r="F27" s="30"/>
    </row>
    <row r="28" ht="15" customHeight="1" spans="1:6">
      <c r="A28" s="25"/>
      <c r="B28" s="40" t="s">
        <v>29</v>
      </c>
      <c r="C28" s="41"/>
      <c r="D28" s="22" t="s">
        <v>25</v>
      </c>
      <c r="E28" s="33"/>
      <c r="F28" s="30"/>
    </row>
    <row r="29" ht="15" customHeight="1" spans="1:6">
      <c r="A29" s="25"/>
      <c r="B29" s="40" t="s">
        <v>30</v>
      </c>
      <c r="C29" s="41"/>
      <c r="D29" s="22" t="s">
        <v>31</v>
      </c>
      <c r="E29" s="33"/>
      <c r="F29" s="30"/>
    </row>
    <row r="30" ht="15" customHeight="1" spans="1:6">
      <c r="A30" s="25"/>
      <c r="B30" s="22" t="s">
        <v>32</v>
      </c>
      <c r="C30" s="39"/>
      <c r="D30" s="22" t="s">
        <v>31</v>
      </c>
      <c r="E30" s="33"/>
      <c r="F30" s="30"/>
    </row>
    <row r="31" ht="15" customHeight="1" spans="1:6">
      <c r="A31" s="25"/>
      <c r="B31" s="22" t="s">
        <v>33</v>
      </c>
      <c r="C31" s="39"/>
      <c r="D31" s="22" t="s">
        <v>31</v>
      </c>
      <c r="E31" s="33"/>
      <c r="F31" s="30"/>
    </row>
    <row r="32" ht="15" customHeight="1" spans="1:6">
      <c r="A32" s="25"/>
      <c r="B32" s="22" t="s">
        <v>34</v>
      </c>
      <c r="C32" s="39"/>
      <c r="D32" s="22" t="s">
        <v>31</v>
      </c>
      <c r="E32" s="33"/>
      <c r="F32" s="24"/>
    </row>
    <row r="33" ht="15" customHeight="1" spans="1:6">
      <c r="A33" s="25"/>
      <c r="B33" s="22" t="s">
        <v>35</v>
      </c>
      <c r="C33" s="39"/>
      <c r="D33" s="22" t="s">
        <v>31</v>
      </c>
      <c r="E33" s="33"/>
      <c r="F33" s="24"/>
    </row>
    <row r="34" ht="15" customHeight="1" spans="1:6">
      <c r="A34" s="25"/>
      <c r="B34" s="22" t="s">
        <v>36</v>
      </c>
      <c r="C34" s="39"/>
      <c r="D34" s="22" t="s">
        <v>25</v>
      </c>
      <c r="E34" s="33"/>
      <c r="F34" s="24"/>
    </row>
    <row r="35" ht="15" customHeight="1" spans="1:6">
      <c r="A35" s="25"/>
      <c r="B35" s="22" t="s">
        <v>37</v>
      </c>
      <c r="C35" s="39"/>
      <c r="D35" s="22" t="s">
        <v>25</v>
      </c>
      <c r="E35" s="33">
        <v>10.5</v>
      </c>
      <c r="F35" s="24"/>
    </row>
    <row r="36" ht="15" customHeight="1" spans="1:6">
      <c r="A36" s="42"/>
      <c r="B36" s="40" t="s">
        <v>38</v>
      </c>
      <c r="C36" s="41"/>
      <c r="D36" s="40" t="s">
        <v>31</v>
      </c>
      <c r="E36" s="33">
        <v>1.5</v>
      </c>
      <c r="F36" s="30"/>
    </row>
    <row r="37" ht="15" customHeight="1" spans="1:6">
      <c r="A37" s="20" t="s">
        <v>39</v>
      </c>
      <c r="B37" s="22" t="s">
        <v>40</v>
      </c>
      <c r="C37" s="39"/>
      <c r="D37" s="22" t="s">
        <v>25</v>
      </c>
      <c r="E37" s="33">
        <v>0.2736</v>
      </c>
      <c r="F37" s="30"/>
    </row>
    <row r="38" ht="15" customHeight="1" spans="1:6">
      <c r="A38" s="25"/>
      <c r="B38" s="22" t="s">
        <v>41</v>
      </c>
      <c r="C38" s="39"/>
      <c r="D38" s="22" t="s">
        <v>31</v>
      </c>
      <c r="E38" s="33"/>
      <c r="F38" s="30"/>
    </row>
    <row r="39" ht="15" customHeight="1" spans="1:6">
      <c r="A39" s="25"/>
      <c r="B39" s="22" t="s">
        <v>42</v>
      </c>
      <c r="C39" s="39"/>
      <c r="D39" s="22" t="s">
        <v>31</v>
      </c>
      <c r="E39" s="33"/>
      <c r="F39" s="24"/>
    </row>
    <row r="40" ht="15" customHeight="1" spans="1:6">
      <c r="A40" s="25"/>
      <c r="B40" s="22" t="s">
        <v>43</v>
      </c>
      <c r="C40" s="39"/>
      <c r="D40" s="22" t="s">
        <v>31</v>
      </c>
      <c r="E40" s="33"/>
      <c r="F40" s="24"/>
    </row>
    <row r="41" ht="15" customHeight="1" spans="1:6">
      <c r="A41" s="42"/>
      <c r="B41" s="22" t="s">
        <v>44</v>
      </c>
      <c r="C41" s="39"/>
      <c r="D41" s="22" t="s">
        <v>31</v>
      </c>
      <c r="E41" s="33"/>
      <c r="F41" s="30"/>
    </row>
    <row r="42" ht="15" customHeight="1" spans="1:6">
      <c r="A42" s="20" t="s">
        <v>45</v>
      </c>
      <c r="B42" s="22" t="s">
        <v>46</v>
      </c>
      <c r="C42" s="39"/>
      <c r="D42" s="22" t="s">
        <v>31</v>
      </c>
      <c r="E42" s="33">
        <v>1.5</v>
      </c>
      <c r="F42" s="24"/>
    </row>
    <row r="43" ht="15" customHeight="1" spans="1:6">
      <c r="A43" s="25"/>
      <c r="B43" s="22" t="s">
        <v>47</v>
      </c>
      <c r="C43" s="39"/>
      <c r="D43" s="22" t="s">
        <v>31</v>
      </c>
      <c r="E43" s="33">
        <v>0.15</v>
      </c>
      <c r="F43" s="24"/>
    </row>
    <row r="44" ht="15" customHeight="1" spans="1:6">
      <c r="A44" s="25"/>
      <c r="B44" s="22" t="s">
        <v>48</v>
      </c>
      <c r="C44" s="39"/>
      <c r="D44" s="22" t="s">
        <v>31</v>
      </c>
      <c r="E44" s="33">
        <v>1.5</v>
      </c>
      <c r="F44" s="24"/>
    </row>
    <row r="45" ht="15" customHeight="1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ht="15" customHeight="1" spans="1:6">
      <c r="A46" s="25"/>
      <c r="B46" s="26"/>
      <c r="C46" s="18" t="s">
        <v>52</v>
      </c>
      <c r="D46" s="22" t="s">
        <v>51</v>
      </c>
      <c r="E46" s="33"/>
      <c r="F46" s="24"/>
    </row>
    <row r="47" ht="15" customHeight="1" spans="1:6">
      <c r="A47" s="42"/>
      <c r="B47" s="17"/>
      <c r="C47" s="18" t="s">
        <v>53</v>
      </c>
      <c r="D47" s="22" t="s">
        <v>51</v>
      </c>
      <c r="E47" s="33"/>
      <c r="F47" s="24"/>
    </row>
    <row r="48" ht="15" customHeight="1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ht="15" customHeight="1" spans="1:6">
      <c r="A49" s="44"/>
      <c r="B49" s="22" t="s">
        <v>56</v>
      </c>
      <c r="C49" s="39"/>
      <c r="D49" s="22" t="s">
        <v>31</v>
      </c>
      <c r="E49" s="33"/>
      <c r="F49" s="30"/>
    </row>
    <row r="50" ht="15" customHeight="1" spans="1:6">
      <c r="A50" s="44"/>
      <c r="B50" s="22" t="s">
        <v>57</v>
      </c>
      <c r="C50" s="39"/>
      <c r="D50" s="22" t="s">
        <v>58</v>
      </c>
      <c r="E50" s="45"/>
      <c r="F50" s="30"/>
    </row>
    <row r="51" ht="15" customHeight="1" spans="1:6">
      <c r="A51" s="44"/>
      <c r="B51" s="40" t="s">
        <v>59</v>
      </c>
      <c r="C51" s="41"/>
      <c r="D51" s="40" t="s">
        <v>58</v>
      </c>
      <c r="E51" s="33"/>
      <c r="F51" s="30"/>
    </row>
    <row r="52" ht="15" customHeight="1" spans="1:6">
      <c r="A52" s="44"/>
      <c r="B52" s="22" t="s">
        <v>60</v>
      </c>
      <c r="C52" s="39"/>
      <c r="D52" s="22" t="s">
        <v>61</v>
      </c>
      <c r="E52" s="33"/>
      <c r="F52" s="30"/>
    </row>
    <row r="53" ht="15" customHeight="1" spans="1:6">
      <c r="A53" s="44"/>
      <c r="B53" s="22" t="s">
        <v>62</v>
      </c>
      <c r="C53" s="39"/>
      <c r="D53" s="22" t="s">
        <v>31</v>
      </c>
      <c r="E53" s="33"/>
      <c r="F53" s="30"/>
    </row>
    <row r="54" ht="15" customHeight="1" spans="1:6">
      <c r="A54" s="44"/>
      <c r="B54" s="22" t="s">
        <v>63</v>
      </c>
      <c r="C54" s="39"/>
      <c r="D54" s="22" t="s">
        <v>61</v>
      </c>
      <c r="E54" s="33"/>
      <c r="F54" s="30"/>
    </row>
    <row r="55" ht="15" customHeight="1" spans="1:6">
      <c r="A55" s="44"/>
      <c r="B55" s="22" t="s">
        <v>64</v>
      </c>
      <c r="C55" s="39"/>
      <c r="D55" s="22" t="s">
        <v>61</v>
      </c>
      <c r="E55" s="33"/>
      <c r="F55" s="30"/>
    </row>
    <row r="56" ht="15" customHeight="1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ht="15" customHeight="1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ht="15" customHeight="1" spans="1:6">
      <c r="A58" s="44"/>
      <c r="B58" s="22" t="s">
        <v>68</v>
      </c>
      <c r="C58" s="39"/>
      <c r="D58" s="22" t="s">
        <v>66</v>
      </c>
      <c r="E58" s="33"/>
      <c r="F58" s="24"/>
    </row>
    <row r="59" ht="15" customHeight="1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ht="15" customHeight="1" spans="1:6">
      <c r="A60" s="44"/>
      <c r="B60" s="22" t="s">
        <v>71</v>
      </c>
      <c r="C60" s="39"/>
      <c r="D60" s="22" t="s">
        <v>70</v>
      </c>
      <c r="E60" s="33">
        <v>0.14</v>
      </c>
      <c r="F60" s="24"/>
    </row>
    <row r="61" ht="15" customHeight="1" spans="1:6">
      <c r="A61" s="44"/>
      <c r="B61" s="22" t="s">
        <v>72</v>
      </c>
      <c r="C61" s="39"/>
      <c r="D61" s="22" t="s">
        <v>70</v>
      </c>
      <c r="E61" s="33"/>
      <c r="F61" s="24"/>
    </row>
    <row r="62" ht="15" customHeight="1" spans="1:6">
      <c r="A62" s="44"/>
      <c r="B62" s="22" t="s">
        <v>73</v>
      </c>
      <c r="C62" s="39"/>
      <c r="D62" s="22" t="s">
        <v>70</v>
      </c>
      <c r="E62" s="33">
        <v>0.16</v>
      </c>
      <c r="F62" s="30"/>
    </row>
    <row r="63" ht="15" customHeight="1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ht="15" customHeight="1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ht="15" customHeight="1" spans="1:6">
      <c r="A65" s="44"/>
      <c r="B65" s="46" t="s">
        <v>76</v>
      </c>
      <c r="C65" s="47"/>
      <c r="D65" s="46" t="s">
        <v>77</v>
      </c>
      <c r="E65" s="33"/>
      <c r="F65" s="48"/>
    </row>
    <row r="66" ht="15" customHeight="1" spans="1:6">
      <c r="A66" s="44"/>
      <c r="B66" s="46" t="s">
        <v>78</v>
      </c>
      <c r="C66" s="47"/>
      <c r="D66" s="46" t="s">
        <v>79</v>
      </c>
      <c r="E66" s="33">
        <v>1.04</v>
      </c>
      <c r="F66" s="48"/>
    </row>
    <row r="67" ht="15" customHeight="1" spans="1:6">
      <c r="A67" s="44"/>
      <c r="B67" s="46" t="s">
        <v>80</v>
      </c>
      <c r="C67" s="47"/>
      <c r="D67" s="46" t="s">
        <v>81</v>
      </c>
      <c r="E67" s="33"/>
      <c r="F67" s="48"/>
    </row>
    <row r="68" ht="15" customHeight="1" spans="1:6">
      <c r="A68" s="44"/>
      <c r="B68" s="46" t="s">
        <v>82</v>
      </c>
      <c r="C68" s="47"/>
      <c r="D68" s="46" t="s">
        <v>81</v>
      </c>
      <c r="E68" s="33"/>
      <c r="F68" s="48"/>
    </row>
    <row r="69" ht="15" customHeight="1" spans="1:6">
      <c r="A69" s="44"/>
      <c r="B69" s="46" t="s">
        <v>83</v>
      </c>
      <c r="C69" s="47"/>
      <c r="D69" s="46" t="s">
        <v>81</v>
      </c>
      <c r="E69" s="33"/>
      <c r="F69" s="48"/>
    </row>
    <row r="70" ht="15" customHeight="1" spans="1:6">
      <c r="A70" s="44"/>
      <c r="B70" s="46" t="s">
        <v>84</v>
      </c>
      <c r="C70" s="47"/>
      <c r="D70" s="46" t="s">
        <v>61</v>
      </c>
      <c r="E70" s="33"/>
      <c r="F70" s="48"/>
    </row>
    <row r="71" ht="15" customHeight="1" spans="1:6">
      <c r="A71" s="44"/>
      <c r="B71" s="46" t="s">
        <v>85</v>
      </c>
      <c r="C71" s="47"/>
      <c r="D71" s="46" t="s">
        <v>66</v>
      </c>
      <c r="E71" s="33"/>
      <c r="F71" s="48"/>
    </row>
    <row r="72" ht="15" customHeight="1" spans="1:6">
      <c r="A72" s="44"/>
      <c r="B72" s="46" t="s">
        <v>86</v>
      </c>
      <c r="C72" s="47"/>
      <c r="D72" s="46" t="s">
        <v>31</v>
      </c>
      <c r="E72" s="33"/>
      <c r="F72" s="48"/>
    </row>
    <row r="73" ht="15" customHeight="1" spans="1:6">
      <c r="A73" s="49"/>
      <c r="B73" s="46" t="s">
        <v>87</v>
      </c>
      <c r="C73" s="47"/>
      <c r="D73" s="46" t="s">
        <v>31</v>
      </c>
      <c r="E73" s="33">
        <v>1.5</v>
      </c>
      <c r="F73" s="48"/>
    </row>
    <row r="74" ht="15" customHeight="1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ht="15" customHeight="1" spans="1:6">
      <c r="A75" s="50"/>
      <c r="B75" s="26"/>
      <c r="C75" s="18" t="s">
        <v>110</v>
      </c>
      <c r="D75" s="22" t="s">
        <v>91</v>
      </c>
      <c r="E75" s="33">
        <v>0.5</v>
      </c>
      <c r="F75" s="24"/>
    </row>
    <row r="76" ht="15" customHeight="1" spans="1:6">
      <c r="A76" s="50"/>
      <c r="B76" s="17"/>
      <c r="C76" s="18" t="s">
        <v>111</v>
      </c>
      <c r="D76" s="22" t="s">
        <v>91</v>
      </c>
      <c r="E76" s="33"/>
      <c r="F76" s="24"/>
    </row>
    <row r="77" ht="15" customHeight="1" spans="1:6">
      <c r="A77" s="50"/>
      <c r="B77" s="18" t="s">
        <v>94</v>
      </c>
      <c r="C77" s="18"/>
      <c r="D77" s="22" t="s">
        <v>9</v>
      </c>
      <c r="E77" s="33"/>
      <c r="F77" s="24"/>
    </row>
    <row r="78" ht="15" customHeight="1" spans="1:6">
      <c r="A78" s="50"/>
      <c r="B78" s="18" t="s">
        <v>95</v>
      </c>
      <c r="C78" s="18"/>
      <c r="D78" s="22" t="s">
        <v>91</v>
      </c>
      <c r="E78" s="33">
        <v>3.5</v>
      </c>
      <c r="F78" s="30"/>
    </row>
    <row r="79" ht="15" customHeight="1" spans="1:6">
      <c r="A79" s="50"/>
      <c r="B79" s="18" t="s">
        <v>96</v>
      </c>
      <c r="C79" s="18"/>
      <c r="D79" s="22" t="s">
        <v>91</v>
      </c>
      <c r="E79" s="33"/>
      <c r="F79" s="24"/>
    </row>
    <row r="80" ht="15" customHeight="1" spans="1:6">
      <c r="A80" s="50"/>
      <c r="B80" s="18" t="s">
        <v>97</v>
      </c>
      <c r="C80" s="18"/>
      <c r="D80" s="22" t="s">
        <v>9</v>
      </c>
      <c r="E80" s="33"/>
      <c r="F80" s="24"/>
    </row>
    <row r="81" ht="15" customHeight="1" spans="1:6">
      <c r="A81" s="50"/>
      <c r="B81" s="18" t="s">
        <v>98</v>
      </c>
      <c r="C81" s="18"/>
      <c r="D81" s="22" t="s">
        <v>9</v>
      </c>
      <c r="E81" s="33"/>
      <c r="F81" s="30"/>
    </row>
    <row r="82" ht="15" customHeight="1" spans="1:6">
      <c r="A82" s="50"/>
      <c r="B82" s="18" t="s">
        <v>99</v>
      </c>
      <c r="C82" s="18"/>
      <c r="D82" s="22" t="s">
        <v>81</v>
      </c>
      <c r="E82" s="33"/>
      <c r="F82" s="30"/>
    </row>
    <row r="83" ht="15" customHeight="1" spans="1:6">
      <c r="A83" s="50"/>
      <c r="B83" s="21" t="s">
        <v>100</v>
      </c>
      <c r="C83" s="21"/>
      <c r="D83" s="51" t="s">
        <v>81</v>
      </c>
      <c r="E83" s="33"/>
      <c r="F83" s="52"/>
    </row>
    <row r="84" ht="15" customHeight="1" spans="1:6">
      <c r="A84" s="53" t="s">
        <v>101</v>
      </c>
      <c r="B84" s="54"/>
      <c r="C84" s="55"/>
      <c r="D84" s="56"/>
      <c r="E84" s="45"/>
      <c r="F84" s="57"/>
    </row>
    <row r="85" ht="15" customHeight="1" spans="1:6">
      <c r="A85" s="50"/>
      <c r="B85" s="22"/>
      <c r="C85" s="39"/>
      <c r="D85" s="51"/>
      <c r="E85" s="67"/>
      <c r="F85" s="52"/>
    </row>
    <row r="86" ht="15" customHeight="1" spans="1:6">
      <c r="A86" s="58"/>
      <c r="B86" s="22"/>
      <c r="C86" s="39"/>
      <c r="D86" s="21"/>
      <c r="E86" s="21"/>
      <c r="F86" s="52"/>
    </row>
    <row r="87" ht="15" customHeight="1" spans="1:6">
      <c r="A87" s="59" t="s">
        <v>104</v>
      </c>
      <c r="B87" s="60"/>
      <c r="C87" s="61"/>
      <c r="D87" s="62"/>
      <c r="E87" s="62"/>
      <c r="F87" s="63"/>
    </row>
    <row r="88" ht="12.75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opLeftCell="A52" workbookViewId="0">
      <selection activeCell="J88" sqref="J88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116</v>
      </c>
      <c r="C2" s="5"/>
      <c r="D2" s="6"/>
      <c r="E2" s="6" t="s">
        <v>106</v>
      </c>
      <c r="F2" s="7" t="s">
        <v>117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68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1.0644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3.548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10.644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10.644</v>
      </c>
      <c r="F35" s="24"/>
    </row>
    <row r="36" spans="1:6">
      <c r="A36" s="42"/>
      <c r="B36" s="40" t="s">
        <v>38</v>
      </c>
      <c r="C36" s="41"/>
      <c r="D36" s="40" t="s">
        <v>31</v>
      </c>
      <c r="E36" s="72">
        <v>1.774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0.3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1.24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0.43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0.06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0.16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0.6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1.64</v>
      </c>
      <c r="F66" s="48"/>
    </row>
    <row r="67" spans="1:6">
      <c r="A67" s="44"/>
      <c r="B67" s="46" t="s">
        <v>80</v>
      </c>
      <c r="C67" s="47"/>
      <c r="D67" s="46" t="s">
        <v>81</v>
      </c>
      <c r="E67" s="33">
        <v>0.6</v>
      </c>
      <c r="F67" s="48"/>
    </row>
    <row r="68" spans="1:6">
      <c r="A68" s="44"/>
      <c r="B68" s="46" t="s">
        <v>82</v>
      </c>
      <c r="C68" s="47"/>
      <c r="D68" s="46" t="s">
        <v>81</v>
      </c>
      <c r="E68" s="33">
        <v>6.4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0.22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1.774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>
        <v>0</v>
      </c>
      <c r="F74" s="24"/>
    </row>
    <row r="75" spans="1:6">
      <c r="A75" s="50"/>
      <c r="B75" s="26"/>
      <c r="C75" s="18" t="s">
        <v>110</v>
      </c>
      <c r="D75" s="22" t="s">
        <v>91</v>
      </c>
      <c r="E75" s="33">
        <v>0.5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0.01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0.6</v>
      </c>
      <c r="F78" s="30"/>
    </row>
    <row r="79" spans="1:6">
      <c r="A79" s="50"/>
      <c r="B79" s="18" t="s">
        <v>96</v>
      </c>
      <c r="C79" s="18"/>
      <c r="D79" s="22" t="s">
        <v>91</v>
      </c>
      <c r="E79" s="33">
        <v>0.12</v>
      </c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0.01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46" t="s">
        <v>31</v>
      </c>
      <c r="E84" s="45">
        <v>0.13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6" sqref="E36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118</v>
      </c>
      <c r="C2" s="5"/>
      <c r="D2" s="6"/>
      <c r="E2" s="6" t="s">
        <v>106</v>
      </c>
      <c r="F2" s="7" t="s">
        <v>119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f>2.207*6/10</f>
        <v>1.3242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2.207*2</f>
        <v>4.414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f>2.207*6</f>
        <v>13.242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13.242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2.207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0.4016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1.955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0.95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7.4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0.028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2.207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0.5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0.01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12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0.1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120</v>
      </c>
      <c r="C2" s="5"/>
      <c r="D2" s="6"/>
      <c r="E2" s="6" t="s">
        <v>106</v>
      </c>
      <c r="F2" s="7" t="s">
        <v>121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68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>
        <f>0.845*8/10</f>
        <v>0.676</v>
      </c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0.84*2</f>
        <v>1.68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6.76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6.76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0.845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0.845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0.09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/>
      <c r="F65" s="48"/>
    </row>
    <row r="66" spans="1:6">
      <c r="A66" s="44"/>
      <c r="B66" s="46" t="s">
        <v>78</v>
      </c>
      <c r="C66" s="47"/>
      <c r="D66" s="46" t="s">
        <v>79</v>
      </c>
      <c r="E66" s="33">
        <v>0.1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0.845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5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122</v>
      </c>
      <c r="C2" s="5"/>
      <c r="D2" s="6"/>
      <c r="E2" s="6" t="s">
        <v>106</v>
      </c>
      <c r="F2" s="7" t="s">
        <v>123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68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>
        <f>2.695*7/10</f>
        <v>1.8865</v>
      </c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1.8865*3.5</f>
        <v>6.60275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18.865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18.865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2.695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0.4302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0.36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1.14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0.08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0.24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0.27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0.64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1.96</v>
      </c>
      <c r="F66" s="48"/>
    </row>
    <row r="67" spans="1:6">
      <c r="A67" s="44"/>
      <c r="B67" s="46" t="s">
        <v>80</v>
      </c>
      <c r="C67" s="47"/>
      <c r="D67" s="46" t="s">
        <v>81</v>
      </c>
      <c r="E67" s="33">
        <v>0.35</v>
      </c>
      <c r="F67" s="48"/>
    </row>
    <row r="68" spans="1:6">
      <c r="A68" s="44"/>
      <c r="B68" s="46" t="s">
        <v>82</v>
      </c>
      <c r="C68" s="47"/>
      <c r="D68" s="46" t="s">
        <v>81</v>
      </c>
      <c r="E68" s="33">
        <v>17.2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0.412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2.695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1.07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1.07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124</v>
      </c>
      <c r="C2" s="5"/>
      <c r="D2" s="6"/>
      <c r="E2" s="6" t="s">
        <v>106</v>
      </c>
      <c r="F2" s="7" t="s">
        <v>125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1.4256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2.376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14.256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>
        <v>2.1</v>
      </c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14.256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2.376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0.3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0.24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1.11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12.8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0.02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2.376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1.48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0.38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3.31</v>
      </c>
      <c r="F78" s="30"/>
    </row>
    <row r="79" spans="1:6">
      <c r="A79" s="50"/>
      <c r="B79" s="18" t="s">
        <v>96</v>
      </c>
      <c r="C79" s="18"/>
      <c r="D79" s="22" t="s">
        <v>91</v>
      </c>
      <c r="E79" s="33">
        <v>0</v>
      </c>
      <c r="F79" s="24"/>
    </row>
    <row r="80" spans="1:6">
      <c r="A80" s="50"/>
      <c r="B80" s="18" t="s">
        <v>97</v>
      </c>
      <c r="C80" s="18"/>
      <c r="D80" s="22" t="s">
        <v>9</v>
      </c>
      <c r="E80" s="33">
        <v>0</v>
      </c>
      <c r="F80" s="24"/>
    </row>
    <row r="81" spans="1:6">
      <c r="A81" s="50"/>
      <c r="B81" s="18" t="s">
        <v>98</v>
      </c>
      <c r="C81" s="18"/>
      <c r="D81" s="22" t="s">
        <v>9</v>
      </c>
      <c r="E81" s="33">
        <v>0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zoomScale="85" zoomScaleNormal="85" workbookViewId="0">
      <selection activeCell="E50" sqref="E50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126</v>
      </c>
      <c r="C2" s="5"/>
      <c r="D2" s="6"/>
      <c r="E2" s="6" t="s">
        <v>106</v>
      </c>
      <c r="F2" s="7" t="s">
        <v>127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>
        <v>3.25115</v>
      </c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>
        <v>0.5754</v>
      </c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4.522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f>E7+E22</f>
        <v>3.82655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38.266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2.521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2</v>
      </c>
      <c r="F42" s="24"/>
    </row>
    <row r="43" spans="1:6">
      <c r="A43" s="25"/>
      <c r="B43" s="22" t="s">
        <v>47</v>
      </c>
      <c r="C43" s="39"/>
      <c r="D43" s="22" t="s">
        <v>31</v>
      </c>
      <c r="E43" s="33">
        <v>0.907</v>
      </c>
      <c r="F43" s="24"/>
    </row>
    <row r="44" spans="1:6">
      <c r="A44" s="25"/>
      <c r="B44" s="22" t="s">
        <v>48</v>
      </c>
      <c r="C44" s="39"/>
      <c r="D44" s="22" t="s">
        <v>31</v>
      </c>
      <c r="E44" s="33">
        <v>1.4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0.819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0.24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/>
      <c r="F65" s="48"/>
    </row>
    <row r="66" spans="1:6">
      <c r="A66" s="44"/>
      <c r="B66" s="46" t="s">
        <v>78</v>
      </c>
      <c r="C66" s="47"/>
      <c r="D66" s="46" t="s">
        <v>79</v>
      </c>
      <c r="E66" s="33">
        <v>1.02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2.521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>
        <v>0.2</v>
      </c>
      <c r="F74" s="24"/>
    </row>
    <row r="75" spans="1:6">
      <c r="A75" s="50"/>
      <c r="B75" s="26"/>
      <c r="C75" s="18" t="s">
        <v>110</v>
      </c>
      <c r="D75" s="22" t="s">
        <v>91</v>
      </c>
      <c r="E75" s="33">
        <v>1.15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0.819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M101" sqref="M101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128</v>
      </c>
      <c r="C2" s="5"/>
      <c r="D2" s="6"/>
      <c r="E2" s="6" t="s">
        <v>106</v>
      </c>
      <c r="F2" s="7" t="s">
        <v>129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68"/>
      <c r="F13" s="24"/>
    </row>
    <row r="14" spans="1:6">
      <c r="A14" s="25"/>
      <c r="B14" s="31"/>
      <c r="C14" s="18" t="s">
        <v>15</v>
      </c>
      <c r="D14" s="22" t="s">
        <v>9</v>
      </c>
      <c r="E14" s="33">
        <v>0.9225</v>
      </c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>
        <f>0.615*8/10</f>
        <v>0.492</v>
      </c>
      <c r="F23" s="30"/>
    </row>
    <row r="24" spans="1:6">
      <c r="A24" s="25"/>
      <c r="B24" s="22" t="s">
        <v>24</v>
      </c>
      <c r="C24" s="39"/>
      <c r="D24" s="22" t="s">
        <v>25</v>
      </c>
      <c r="E24" s="33">
        <f>0.615*2</f>
        <v>1.23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f>E14+E23*10</f>
        <v>5.8425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>
        <v>9.225</v>
      </c>
      <c r="F34" s="24"/>
    </row>
    <row r="35" spans="1:6">
      <c r="A35" s="25"/>
      <c r="B35" s="22" t="s">
        <v>37</v>
      </c>
      <c r="C35" s="39"/>
      <c r="D35" s="22" t="s">
        <v>25</v>
      </c>
      <c r="E35" s="68"/>
      <c r="F35" s="24"/>
    </row>
    <row r="36" spans="1:6">
      <c r="A36" s="42"/>
      <c r="B36" s="40" t="s">
        <v>38</v>
      </c>
      <c r="C36" s="41"/>
      <c r="D36" s="40" t="s">
        <v>31</v>
      </c>
      <c r="E36" s="33">
        <v>0.615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1.23</v>
      </c>
      <c r="F42" s="24"/>
    </row>
    <row r="43" spans="1:6">
      <c r="A43" s="25"/>
      <c r="B43" s="22" t="s">
        <v>47</v>
      </c>
      <c r="C43" s="39"/>
      <c r="D43" s="22" t="s">
        <v>31</v>
      </c>
      <c r="E43" s="33">
        <v>0.115</v>
      </c>
      <c r="F43" s="24"/>
    </row>
    <row r="44" spans="1:6">
      <c r="A44" s="25"/>
      <c r="B44" s="22" t="s">
        <v>48</v>
      </c>
      <c r="C44" s="39"/>
      <c r="D44" s="22" t="s">
        <v>31</v>
      </c>
      <c r="E44" s="33">
        <v>0.7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>
        <v>0.246</v>
      </c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0.62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0.615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0.245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0.245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pageSetup paperSize="9" orientation="portrait" horizontalDpi="1200" verticalDpi="1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50" sqref="E50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130</v>
      </c>
      <c r="C2" s="5"/>
      <c r="D2" s="6"/>
      <c r="E2" s="6" t="s">
        <v>106</v>
      </c>
      <c r="F2" s="7" t="s">
        <v>131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0.594*6.5/10</f>
        <v>0.3861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>
        <v>0.3075</v>
      </c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>
        <f>1.814*6.5/10</f>
        <v>1.1791</v>
      </c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>
        <f>0.615*8/10</f>
        <v>0.492</v>
      </c>
      <c r="F23" s="30"/>
    </row>
    <row r="24" spans="1:6">
      <c r="A24" s="25"/>
      <c r="B24" s="22" t="s">
        <v>24</v>
      </c>
      <c r="C24" s="39"/>
      <c r="D24" s="22" t="s">
        <v>25</v>
      </c>
      <c r="E24" s="33">
        <f>2.408*1.5</f>
        <v>3.612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15.652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15.652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2.408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0.418</v>
      </c>
      <c r="F42" s="24"/>
    </row>
    <row r="43" spans="1:6">
      <c r="A43" s="25"/>
      <c r="B43" s="22" t="s">
        <v>47</v>
      </c>
      <c r="C43" s="39"/>
      <c r="D43" s="22" t="s">
        <v>31</v>
      </c>
      <c r="E43" s="33">
        <v>1.042</v>
      </c>
      <c r="F43" s="24"/>
    </row>
    <row r="44" spans="1:6">
      <c r="A44" s="25"/>
      <c r="B44" s="22" t="s">
        <v>48</v>
      </c>
      <c r="C44" s="39"/>
      <c r="D44" s="22" t="s">
        <v>31</v>
      </c>
      <c r="E44" s="33">
        <v>2.206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>
        <v>2.46</v>
      </c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0.25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/>
      <c r="F65" s="48"/>
    </row>
    <row r="66" spans="1:6">
      <c r="A66" s="44"/>
      <c r="B66" s="46" t="s">
        <v>78</v>
      </c>
      <c r="C66" s="47"/>
      <c r="D66" s="46" t="s">
        <v>79</v>
      </c>
      <c r="E66" s="33">
        <v>2.06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2.408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132</v>
      </c>
      <c r="C2" s="5"/>
      <c r="D2" s="6"/>
      <c r="E2" s="6" t="s">
        <v>106</v>
      </c>
      <c r="F2" s="7" t="s">
        <v>133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68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>
        <f>2.506*7/10</f>
        <v>1.7542</v>
      </c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2.506*3</f>
        <v>7.518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17.542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17.542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2.506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0.1984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2.506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0.01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0.23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0.27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1.92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15.9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0.182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2.506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0.357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0.2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0.357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0.2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134</v>
      </c>
      <c r="C2" s="5"/>
      <c r="D2" s="6"/>
      <c r="E2" s="6" t="s">
        <v>106</v>
      </c>
      <c r="F2" s="7" t="s">
        <v>135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f>2.902*4/10</f>
        <v>1.1608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2.902*3</f>
        <v>8.706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11.608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11.608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2.902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0.2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0.06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0.06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0.54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0.3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0.12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2.902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0.6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15.6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85" sqref="E85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136</v>
      </c>
      <c r="C2" s="5"/>
      <c r="D2" s="6"/>
      <c r="E2" s="6" t="s">
        <v>106</v>
      </c>
      <c r="F2" s="7" t="s">
        <v>137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0.4005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1.602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4.005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0.2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4.005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0.801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0.8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/>
      <c r="F65" s="48"/>
    </row>
    <row r="66" spans="1:6">
      <c r="A66" s="44"/>
      <c r="B66" s="46" t="s">
        <v>78</v>
      </c>
      <c r="C66" s="47"/>
      <c r="D66" s="46" t="s">
        <v>79</v>
      </c>
      <c r="E66" s="33"/>
      <c r="F66" s="48"/>
    </row>
    <row r="67" spans="1:6">
      <c r="A67" s="44"/>
      <c r="B67" s="46" t="s">
        <v>80</v>
      </c>
      <c r="C67" s="47"/>
      <c r="D67" s="46" t="s">
        <v>81</v>
      </c>
      <c r="E67" s="33">
        <v>0.17</v>
      </c>
      <c r="F67" s="48"/>
    </row>
    <row r="68" spans="1:6">
      <c r="A68" s="44"/>
      <c r="B68" s="46" t="s">
        <v>82</v>
      </c>
      <c r="C68" s="47"/>
      <c r="D68" s="46" t="s">
        <v>81</v>
      </c>
      <c r="E68" s="33">
        <v>0.32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0.801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0.4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0.2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0.4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0.2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0.801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138</v>
      </c>
      <c r="C2" s="5"/>
      <c r="D2" s="6"/>
      <c r="E2" s="6" t="s">
        <v>106</v>
      </c>
      <c r="F2" s="7" t="s">
        <v>139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1.703*4/10</f>
        <v>0.6812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1.703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6.812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>
        <v>0.02</v>
      </c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6.812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1.703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0.0598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0.4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1.703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0.22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0.25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0.05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1.644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1.703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0.2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0.2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49" sqref="E49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140</v>
      </c>
      <c r="C2" s="5"/>
      <c r="D2" s="6"/>
      <c r="E2" s="6" t="s">
        <v>106</v>
      </c>
      <c r="F2" s="7" t="s">
        <v>141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f>1.759*4/10</f>
        <v>0.7036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1.759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7.036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0.9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7.036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1.759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0.6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0.42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0.06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0.14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0.17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1.759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0.9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0.4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1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0.4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142</v>
      </c>
      <c r="C2" s="5"/>
      <c r="D2" s="6"/>
      <c r="E2" s="6" t="s">
        <v>106</v>
      </c>
      <c r="F2" s="7" t="s">
        <v>143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68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6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71">
        <f>0.94*4/1</f>
        <v>3.76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0.94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3.76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0.8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3.76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0.94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0.2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0.856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0.25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0.21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0.94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0.463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0.463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144</v>
      </c>
      <c r="C2" s="5"/>
      <c r="D2" s="6"/>
      <c r="E2" s="6" t="s">
        <v>106</v>
      </c>
      <c r="F2" s="7" t="s">
        <v>145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f>3.144*5/10</f>
        <v>1.572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/>
      <c r="F24" s="30"/>
    </row>
    <row r="25" spans="1:6">
      <c r="A25" s="25"/>
      <c r="B25" s="40" t="s">
        <v>26</v>
      </c>
      <c r="C25" s="41"/>
      <c r="D25" s="22" t="s">
        <v>25</v>
      </c>
      <c r="E25" s="33">
        <v>15.72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15.72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3.144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0.3588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0.3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3.024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0.04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0.31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/>
      <c r="F65" s="48"/>
    </row>
    <row r="66" spans="1:6">
      <c r="A66" s="44"/>
      <c r="B66" s="46" t="s">
        <v>78</v>
      </c>
      <c r="C66" s="47"/>
      <c r="D66" s="46" t="s">
        <v>79</v>
      </c>
      <c r="E66" s="33">
        <v>1.76</v>
      </c>
      <c r="F66" s="48"/>
    </row>
    <row r="67" spans="1:6">
      <c r="A67" s="44"/>
      <c r="B67" s="46" t="s">
        <v>80</v>
      </c>
      <c r="C67" s="47"/>
      <c r="D67" s="46" t="s">
        <v>81</v>
      </c>
      <c r="E67" s="33">
        <v>0.17</v>
      </c>
      <c r="F67" s="48"/>
    </row>
    <row r="68" spans="1:6">
      <c r="A68" s="44"/>
      <c r="B68" s="46" t="s">
        <v>82</v>
      </c>
      <c r="C68" s="47"/>
      <c r="D68" s="46" t="s">
        <v>81</v>
      </c>
      <c r="E68" s="33">
        <v>6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3.144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146</v>
      </c>
      <c r="C2" s="5"/>
      <c r="D2" s="6"/>
      <c r="E2" s="6" t="s">
        <v>106</v>
      </c>
      <c r="F2" s="7" t="s">
        <v>147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0.4004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1.001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4.004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0.6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4.004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1.001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0.09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/>
      <c r="F65" s="48"/>
    </row>
    <row r="66" spans="1:6">
      <c r="A66" s="44"/>
      <c r="B66" s="46" t="s">
        <v>78</v>
      </c>
      <c r="C66" s="47"/>
      <c r="D66" s="46" t="s">
        <v>79</v>
      </c>
      <c r="E66" s="33"/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1.001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G76" sqref="G76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148</v>
      </c>
      <c r="C2" s="5"/>
      <c r="D2" s="6"/>
      <c r="E2" s="6" t="s">
        <v>106</v>
      </c>
      <c r="F2" s="7" t="s">
        <v>149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2.614*4/10</f>
        <v>1.0456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2.614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10.456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10.456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2.614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2.335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0.08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0.12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2.335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2.614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0.163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I43" sqref="I43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150</v>
      </c>
      <c r="C2" s="5"/>
      <c r="D2" s="6"/>
      <c r="E2" s="6" t="s">
        <v>106</v>
      </c>
      <c r="F2" s="7" t="s">
        <v>151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1.128*4/10</f>
        <v>0.4512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2.256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4.512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0.2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4.512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1.128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0.09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0.2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1.128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>
        <v>1</v>
      </c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0.13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/>
      <c r="F65" s="48"/>
    </row>
    <row r="66" spans="1:6">
      <c r="A66" s="44"/>
      <c r="B66" s="46" t="s">
        <v>78</v>
      </c>
      <c r="C66" s="47"/>
      <c r="D66" s="46" t="s">
        <v>79</v>
      </c>
      <c r="E66" s="33">
        <v>0.24</v>
      </c>
      <c r="F66" s="48"/>
    </row>
    <row r="67" spans="1:6">
      <c r="A67" s="44"/>
      <c r="B67" s="46" t="s">
        <v>80</v>
      </c>
      <c r="C67" s="47"/>
      <c r="D67" s="46" t="s">
        <v>81</v>
      </c>
      <c r="E67" s="33">
        <v>0.15</v>
      </c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0.05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1.128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0.1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0.2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0.2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0.2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85" sqref="E85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152</v>
      </c>
      <c r="C2" s="5"/>
      <c r="D2" s="6"/>
      <c r="E2" s="6" t="s">
        <v>106</v>
      </c>
      <c r="F2" s="7" t="s">
        <v>153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0.215*5/10</f>
        <v>0.1075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f>1.676*5/10</f>
        <v>0.838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/>
      <c r="F24" s="30"/>
    </row>
    <row r="25" spans="1:6">
      <c r="A25" s="25"/>
      <c r="B25" s="40" t="s">
        <v>26</v>
      </c>
      <c r="C25" s="41"/>
      <c r="D25" s="22" t="s">
        <v>25</v>
      </c>
      <c r="E25" s="33">
        <v>9.455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>
        <v>0.05</v>
      </c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9.455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1.891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>
        <v>1.358</v>
      </c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0.8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1.676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>
        <v>1</v>
      </c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>
        <v>1.358</v>
      </c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0.15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0.17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0.2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6.68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1.891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0.1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0.2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1.358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F81" sqref="F81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154</v>
      </c>
      <c r="C2" s="5"/>
      <c r="D2" s="6"/>
      <c r="E2" s="6" t="s">
        <v>106</v>
      </c>
      <c r="F2" s="7" t="s">
        <v>155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f>2.713*5/10</f>
        <v>1.3565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/>
      <c r="F24" s="30"/>
    </row>
    <row r="25" spans="1:6">
      <c r="A25" s="25"/>
      <c r="B25" s="40" t="s">
        <v>26</v>
      </c>
      <c r="C25" s="41"/>
      <c r="D25" s="22" t="s">
        <v>25</v>
      </c>
      <c r="E25" s="33">
        <v>13.565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10.852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2.713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0.3248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0.72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2.713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0.08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0.25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0.28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0.66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2.713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0.2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0.7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2.713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156</v>
      </c>
      <c r="C2" s="5"/>
      <c r="D2" s="6"/>
      <c r="E2" s="6" t="s">
        <v>106</v>
      </c>
      <c r="F2" s="7" t="s">
        <v>157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70">
        <f>2.188*4/10</f>
        <v>0.8752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6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27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2.188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8.752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8.752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2.188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0.0783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0.494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0.015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0.19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0.22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0.26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0.984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2.188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0.104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0.104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86" sqref="E86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158</v>
      </c>
      <c r="C2" s="5"/>
      <c r="D2" s="6"/>
      <c r="E2" s="6" t="s">
        <v>106</v>
      </c>
      <c r="F2" s="7" t="s">
        <v>159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0.5156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>
        <f>0.366*7/10</f>
        <v>0.2562</v>
      </c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1.655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7.718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0.7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7.718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1.655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0.5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0.07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0.15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0.18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1.655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/>
      <c r="F84" s="57"/>
    </row>
    <row r="85" spans="1:6">
      <c r="A85" s="50"/>
      <c r="B85" s="54" t="s">
        <v>103</v>
      </c>
      <c r="C85" s="55"/>
      <c r="D85" s="56" t="s">
        <v>31</v>
      </c>
      <c r="E85" s="45">
        <v>0.07</v>
      </c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160</v>
      </c>
      <c r="C2" s="5"/>
      <c r="D2" s="6"/>
      <c r="E2" s="6" t="s">
        <v>106</v>
      </c>
      <c r="F2" s="7" t="s">
        <v>161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2.386*4/10</f>
        <v>0.9544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2.386/2</f>
        <v>1.193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9.544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9.544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2.386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0.239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>
        <v>0.6</v>
      </c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0.7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0.1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0.24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1.93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1.251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2.386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0.23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0.8341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F51" sqref="F51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162</v>
      </c>
      <c r="C2" s="5"/>
      <c r="D2" s="6"/>
      <c r="E2" s="6" t="s">
        <v>106</v>
      </c>
      <c r="F2" s="7" t="s">
        <v>163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0.6939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1.734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6.939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>
        <v>0.012</v>
      </c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6.939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1.734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1.734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1.734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/>
      <c r="F59" s="24"/>
    </row>
    <row r="60" spans="1:6">
      <c r="A60" s="44"/>
      <c r="B60" s="22" t="s">
        <v>71</v>
      </c>
      <c r="C60" s="39"/>
      <c r="D60" s="22" t="s">
        <v>70</v>
      </c>
      <c r="E60" s="33">
        <v>0.02</v>
      </c>
      <c r="F60" s="24"/>
    </row>
    <row r="61" spans="1:6">
      <c r="A61" s="44"/>
      <c r="B61" s="22" t="s">
        <v>72</v>
      </c>
      <c r="C61" s="39"/>
      <c r="D61" s="22" t="s">
        <v>70</v>
      </c>
      <c r="E61" s="33">
        <v>0.16</v>
      </c>
      <c r="F61" s="24"/>
    </row>
    <row r="62" spans="1:6">
      <c r="A62" s="44"/>
      <c r="B62" s="22" t="s">
        <v>73</v>
      </c>
      <c r="C62" s="39"/>
      <c r="D62" s="22" t="s">
        <v>70</v>
      </c>
      <c r="E62" s="33">
        <v>0.18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0.25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1.734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0.534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0.2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0.534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0.2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164</v>
      </c>
      <c r="C2" s="5"/>
      <c r="D2" s="6"/>
      <c r="E2" s="6" t="s">
        <v>106</v>
      </c>
      <c r="F2" s="7" t="s">
        <v>165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0.7515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1.503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7.515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7.515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1.503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0.0728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1.5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0.14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0.07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0.25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6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1.503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0.57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0.2</v>
      </c>
      <c r="F77" s="24"/>
    </row>
    <row r="78" spans="1:6">
      <c r="A78" s="50"/>
      <c r="B78" s="18" t="s">
        <v>95</v>
      </c>
      <c r="C78" s="18"/>
      <c r="D78" s="22" t="s">
        <v>91</v>
      </c>
      <c r="E78" s="33">
        <v>0.57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0.2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83" sqref="E83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166</v>
      </c>
      <c r="C2" s="5"/>
      <c r="D2" s="6"/>
      <c r="E2" s="6" t="s">
        <v>106</v>
      </c>
      <c r="F2" s="7" t="s">
        <v>167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0.5874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0.979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5.874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5.874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0.979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0.63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0.979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0.09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0.25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0.06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4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0.979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0.979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85" sqref="E85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168</v>
      </c>
      <c r="C2" s="5"/>
      <c r="D2" s="6"/>
      <c r="E2" s="6" t="s">
        <v>106</v>
      </c>
      <c r="F2" s="7" t="s">
        <v>169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68"/>
      <c r="F16" s="24"/>
    </row>
    <row r="17" spans="1:6">
      <c r="A17" s="25"/>
      <c r="B17" s="31"/>
      <c r="C17" s="18" t="s">
        <v>15</v>
      </c>
      <c r="D17" s="22" t="s">
        <v>9</v>
      </c>
      <c r="E17" s="33">
        <v>1.1928</v>
      </c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1.704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11.928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11.928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1.704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0.7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1.704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0.16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0.09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0.97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8.36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1.704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1.704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170</v>
      </c>
      <c r="C2" s="5"/>
      <c r="D2" s="6"/>
      <c r="E2" s="6" t="s">
        <v>106</v>
      </c>
      <c r="F2" s="7" t="s">
        <v>171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1.0434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1.739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10.434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10.434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1.739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1.739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1.536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0.16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0.09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0.25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0.87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6.92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1.536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1.739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0.676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0.676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74" sqref="E74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172</v>
      </c>
      <c r="C2" s="5"/>
      <c r="D2" s="6"/>
      <c r="E2" s="6" t="s">
        <v>106</v>
      </c>
      <c r="F2" s="7" t="s">
        <v>173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0.154*6/10</f>
        <v>0.0924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68"/>
      <c r="F16" s="24"/>
    </row>
    <row r="17" spans="1:6">
      <c r="A17" s="25"/>
      <c r="B17" s="31"/>
      <c r="C17" s="18" t="s">
        <v>15</v>
      </c>
      <c r="D17" s="22" t="s">
        <v>9</v>
      </c>
      <c r="E17" s="33">
        <v>0.45</v>
      </c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0.904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5.424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5.424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0.904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0.3894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0.48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0.09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0.04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0.27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0.35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3.61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0.904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0.269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0.269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82" sqref="E82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174</v>
      </c>
      <c r="C2" s="5"/>
      <c r="D2" s="6"/>
      <c r="E2" s="6" t="s">
        <v>106</v>
      </c>
      <c r="F2" s="7" t="s">
        <v>175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1.1496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1.916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11.496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11.496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1.916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1.916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0.37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7.59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1.916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1.916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176</v>
      </c>
      <c r="C2" s="5"/>
      <c r="D2" s="6"/>
      <c r="E2" s="6" t="s">
        <v>106</v>
      </c>
      <c r="F2" s="7" t="s">
        <v>177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1.023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1.705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10.23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10.23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1.705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0.0552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0.722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0.16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0.18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0.7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6.76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1.705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0.08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0.08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D92" sqref="D92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178</v>
      </c>
      <c r="C2" s="5"/>
      <c r="D2" s="6"/>
      <c r="E2" s="6" t="s">
        <v>106</v>
      </c>
      <c r="F2" s="7" t="s">
        <v>179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0.82215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1.827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8.222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8.222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1.827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0.066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1.827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0.02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0.19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0.31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7.17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1.827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/>
      <c r="F84" s="57"/>
    </row>
    <row r="85" spans="1:6">
      <c r="A85" s="50"/>
      <c r="B85" s="54" t="s">
        <v>103</v>
      </c>
      <c r="C85" s="55"/>
      <c r="D85" s="51" t="s">
        <v>31</v>
      </c>
      <c r="E85" s="67">
        <v>1.827</v>
      </c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50" sqref="E50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180</v>
      </c>
      <c r="C2" s="5"/>
      <c r="D2" s="6"/>
      <c r="E2" s="6" t="s">
        <v>106</v>
      </c>
      <c r="F2" s="7" t="s">
        <v>181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0.69525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1.545/2</f>
        <v>0.7725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6.9525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6.953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1.545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0.76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1.545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0.14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0.16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0.18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5.67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1.545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182</v>
      </c>
      <c r="E84" s="45">
        <v>1.545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183</v>
      </c>
      <c r="C2" s="5"/>
      <c r="D2" s="6"/>
      <c r="E2" s="6" t="s">
        <v>106</v>
      </c>
      <c r="F2" s="7" t="s">
        <v>184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1.1778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1.963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11.778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11.778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1.963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0.45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1.963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0.35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0.99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7.5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1.963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1.963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185</v>
      </c>
      <c r="C2" s="5"/>
      <c r="D2" s="6"/>
      <c r="E2" s="6" t="s">
        <v>106</v>
      </c>
      <c r="F2" s="7" t="s">
        <v>186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1.1586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1.931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11.586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11.586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1.931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1.931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0.19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7.65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1.931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1.931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187</v>
      </c>
      <c r="C2" s="5"/>
      <c r="D2" s="6"/>
      <c r="E2" s="6" t="s">
        <v>106</v>
      </c>
      <c r="F2" s="7" t="s">
        <v>188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1.3536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2.256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13.536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13.536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2.256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0.3048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2.256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0.23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0.03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0.88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7.98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2.256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2.256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189</v>
      </c>
      <c r="C2" s="5"/>
      <c r="D2" s="6"/>
      <c r="E2" s="6" t="s">
        <v>106</v>
      </c>
      <c r="F2" s="7" t="s">
        <v>190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0.936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0.9625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3.797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18.985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18.985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3.797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0.0928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3.797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3.797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0.04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0.34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0.36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7.7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1.926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3.797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1.833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K83" sqref="K83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191</v>
      </c>
      <c r="C2" s="5"/>
      <c r="D2" s="6"/>
      <c r="E2" s="6" t="s">
        <v>106</v>
      </c>
      <c r="F2" s="7" t="s">
        <v>192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0.132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1.6986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3.051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18.306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18.306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3.051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0.4952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3.051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f>0.215+0.541+0.13</f>
        <v>0.886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0.2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0.04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0.31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0.05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3.53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f>0.226+0.131+0.089</f>
        <v>0.446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3.051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22" t="s">
        <v>102</v>
      </c>
      <c r="C84" s="39"/>
      <c r="D84" s="56" t="s">
        <v>31</v>
      </c>
      <c r="E84" s="67">
        <f>0.13+0.541</f>
        <v>0.671</v>
      </c>
      <c r="F84" s="57"/>
    </row>
    <row r="85" spans="1:6">
      <c r="A85" s="50"/>
      <c r="B85" s="54" t="s">
        <v>103</v>
      </c>
      <c r="C85" s="55"/>
      <c r="D85" s="56" t="s">
        <v>31</v>
      </c>
      <c r="E85" s="45">
        <v>0.08</v>
      </c>
      <c r="F85" s="52"/>
    </row>
    <row r="86" spans="1:6">
      <c r="A86" s="58"/>
      <c r="B86" s="54"/>
      <c r="C86" s="55"/>
      <c r="D86" s="56"/>
      <c r="E86" s="45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193</v>
      </c>
      <c r="C2" s="5"/>
      <c r="D2" s="6"/>
      <c r="E2" s="6" t="s">
        <v>106</v>
      </c>
      <c r="F2" s="7" t="s">
        <v>194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0.963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1.605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9.63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9.63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1.605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1.605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0.15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0.18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0.36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0.37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7.2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1.605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0.06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0.06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1.605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K84" sqref="K84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195</v>
      </c>
      <c r="C2" s="5"/>
      <c r="D2" s="6"/>
      <c r="E2" s="6" t="s">
        <v>106</v>
      </c>
      <c r="F2" s="7" t="s">
        <v>196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1.635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2.725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16.35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0.9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16.35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2.725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0.4156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1.46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0.187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0.16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0.25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0.28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0.04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2.66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1.48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2.725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0.3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0.3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/>
      <c r="F84" s="57"/>
    </row>
    <row r="85" spans="1:6">
      <c r="A85" s="50"/>
      <c r="B85" s="54" t="s">
        <v>103</v>
      </c>
      <c r="C85" s="55"/>
      <c r="D85" s="56" t="s">
        <v>31</v>
      </c>
      <c r="E85" s="45">
        <v>0.407</v>
      </c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J80" sqref="J80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197</v>
      </c>
      <c r="C2" s="5"/>
      <c r="D2" s="6"/>
      <c r="E2" s="6" t="s">
        <v>106</v>
      </c>
      <c r="F2" s="7" t="s">
        <v>198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1.1061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2.458/2</f>
        <v>1.229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11.061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11.061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2.458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0.046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2.178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0.05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0.22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0.25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0.36</v>
      </c>
      <c r="F65" s="48"/>
    </row>
    <row r="66" spans="1:6">
      <c r="A66" s="44"/>
      <c r="B66" s="46" t="s">
        <v>78</v>
      </c>
      <c r="C66" s="47"/>
      <c r="D66" s="46" t="s">
        <v>79</v>
      </c>
      <c r="E66" s="33"/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2.178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2.458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>
        <v>0.298</v>
      </c>
      <c r="F74" s="24"/>
    </row>
    <row r="75" spans="1:6">
      <c r="A75" s="50"/>
      <c r="B75" s="26"/>
      <c r="C75" s="18" t="s">
        <v>110</v>
      </c>
      <c r="D75" s="22" t="s">
        <v>91</v>
      </c>
      <c r="E75" s="33">
        <v>0.053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0.351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199</v>
      </c>
      <c r="C2" s="5"/>
      <c r="D2" s="6"/>
      <c r="E2" s="6" t="s">
        <v>106</v>
      </c>
      <c r="F2" s="7" t="s">
        <v>200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1.463*4.5/10</f>
        <v>0.65835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1.463/2</f>
        <v>0.7315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6.5835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6.5835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1.463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0.1288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0.152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1.346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0.03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0.08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0.14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0.15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1.26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1.346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1.463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>
        <v>0</v>
      </c>
      <c r="F74" s="24"/>
    </row>
    <row r="75" spans="1:6">
      <c r="A75" s="50"/>
      <c r="B75" s="26"/>
      <c r="C75" s="18" t="s">
        <v>110</v>
      </c>
      <c r="D75" s="22" t="s">
        <v>91</v>
      </c>
      <c r="E75" s="33">
        <v>0.07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0.07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201</v>
      </c>
      <c r="C2" s="5"/>
      <c r="D2" s="6"/>
      <c r="E2" s="6" t="s">
        <v>106</v>
      </c>
      <c r="F2" s="7" t="s">
        <v>202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f>1.667*6/10</f>
        <v>1.0002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1.667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10.002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10.002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1.667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0.0792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0.946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0.14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0.09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0.72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0.75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0.096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1.667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>
        <v>0.379</v>
      </c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0.379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pageSetup paperSize="9" orientation="portrait" horizontalDpi="1200" verticalDpi="1200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203</v>
      </c>
      <c r="C2" s="5"/>
      <c r="D2" s="6"/>
      <c r="E2" s="6" t="s">
        <v>106</v>
      </c>
      <c r="F2" s="7" t="s">
        <v>204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1.0008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2.224/2</f>
        <v>1.112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10.008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10.008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2.224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0.092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1.224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1.1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0.028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0.08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0.08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0.23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0.36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0.26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1.183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2.224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0.411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205</v>
      </c>
      <c r="C2" s="5"/>
      <c r="D2" s="6"/>
      <c r="E2" s="6" t="s">
        <v>106</v>
      </c>
      <c r="F2" s="7" t="s">
        <v>206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0.9465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1.893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9.465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9.465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1.893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1.893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0.71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7.61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1.893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1.893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F59" sqref="F59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207</v>
      </c>
      <c r="C2" s="5"/>
      <c r="D2" s="6"/>
      <c r="E2" s="6" t="s">
        <v>106</v>
      </c>
      <c r="F2" s="7" t="s">
        <v>208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0.7616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1.904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7.616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7.616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1.904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/>
      <c r="F59" s="24"/>
    </row>
    <row r="60" spans="1:6">
      <c r="A60" s="44"/>
      <c r="B60" s="22" t="s">
        <v>71</v>
      </c>
      <c r="C60" s="39"/>
      <c r="D60" s="22" t="s">
        <v>70</v>
      </c>
      <c r="E60" s="33">
        <v>0.18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0.51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1.904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1.904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>
        <v>0.032</v>
      </c>
      <c r="F74" s="24"/>
    </row>
    <row r="75" spans="1:6">
      <c r="A75" s="50"/>
      <c r="B75" s="26"/>
      <c r="C75" s="18" t="s">
        <v>110</v>
      </c>
      <c r="D75" s="22" t="s">
        <v>91</v>
      </c>
      <c r="E75" s="33">
        <v>0.212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0.244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6" sqref="E36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209</v>
      </c>
      <c r="C2" s="5"/>
      <c r="D2" s="6"/>
      <c r="E2" s="6" t="s">
        <v>106</v>
      </c>
      <c r="F2" s="7" t="s">
        <v>210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f>1.11*6/10</f>
        <v>0.666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1.11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6.66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>
        <v>0.089</v>
      </c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5.958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1.11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0.1918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0.993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0.07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0.09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0.03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0.63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0.119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1.11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>
        <v>0.008</v>
      </c>
      <c r="F74" s="24"/>
    </row>
    <row r="75" spans="1:6">
      <c r="A75" s="50"/>
      <c r="B75" s="26"/>
      <c r="C75" s="18" t="s">
        <v>110</v>
      </c>
      <c r="D75" s="22" t="s">
        <v>91</v>
      </c>
      <c r="E75" s="33">
        <v>0.011</v>
      </c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0.105</v>
      </c>
      <c r="F78" s="30"/>
    </row>
    <row r="79" spans="1:6">
      <c r="A79" s="50"/>
      <c r="B79" s="18" t="s">
        <v>96</v>
      </c>
      <c r="C79" s="18"/>
      <c r="D79" s="22" t="s">
        <v>91</v>
      </c>
      <c r="E79" s="33">
        <v>0.172</v>
      </c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101" sqref="E101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211</v>
      </c>
      <c r="C2" s="5"/>
      <c r="D2" s="6"/>
      <c r="E2" s="6" t="s">
        <v>106</v>
      </c>
      <c r="F2" s="7" t="s">
        <v>212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0.5265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1.17/2</f>
        <v>0.585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5.265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5.265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1.17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0.2146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0.7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0.06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0.12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0.12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0.03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0.36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1.17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213</v>
      </c>
      <c r="C2" s="5"/>
      <c r="D2" s="6"/>
      <c r="E2" s="6" t="s">
        <v>106</v>
      </c>
      <c r="F2" s="7" t="s">
        <v>214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0.3852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0.856/2</f>
        <v>0.428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3.852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0.5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3.852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0.856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/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0.19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0.856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215</v>
      </c>
      <c r="C2" s="5"/>
      <c r="D2" s="6"/>
      <c r="E2" s="6" t="s">
        <v>106</v>
      </c>
      <c r="F2" s="7" t="s">
        <v>216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>
        <f>2.249*4.5/10</f>
        <v>1.01205</v>
      </c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2.249/2</f>
        <v>1.1245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10.1205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0.7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10.1205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2.249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2.249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2.149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0.23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0.36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3.56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2.149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2.249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217</v>
      </c>
      <c r="C2" s="5"/>
      <c r="D2" s="6"/>
      <c r="E2" s="6" t="s">
        <v>106</v>
      </c>
      <c r="F2" s="7" t="s">
        <v>218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0.92745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0.3906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2.929/2</f>
        <v>1.4645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13.1805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13.1805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2.929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0.3266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1.026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0.455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0.05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0.08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0.16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0.3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0.05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2.5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11.9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2.929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0.05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0.455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219</v>
      </c>
      <c r="C2" s="5"/>
      <c r="D2" s="6"/>
      <c r="E2" s="6" t="s">
        <v>106</v>
      </c>
      <c r="F2" s="7" t="s">
        <v>220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0.5283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f>1.174/2</f>
        <v>0.587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5.283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5.283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1.174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0.2622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1.174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0.238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0.004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0.06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0.12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0.04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0.72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0.62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0.238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1.174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0.025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221</v>
      </c>
      <c r="C2" s="5"/>
      <c r="D2" s="6"/>
      <c r="E2" s="6" t="s">
        <v>106</v>
      </c>
      <c r="F2" s="7" t="s">
        <v>222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0.4806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1.602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4.806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4.806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0.801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0.8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0.02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0.15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3.16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0.801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>
        <v>0.006</v>
      </c>
      <c r="F75" s="24"/>
    </row>
    <row r="76" spans="1:6">
      <c r="A76" s="50"/>
      <c r="B76" s="17"/>
      <c r="C76" s="18" t="s">
        <v>111</v>
      </c>
      <c r="D76" s="22" t="s">
        <v>91</v>
      </c>
      <c r="E76" s="33">
        <v>0</v>
      </c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>
        <v>0.006</v>
      </c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223</v>
      </c>
      <c r="C2" s="5"/>
      <c r="D2" s="6"/>
      <c r="E2" s="6" t="s">
        <v>106</v>
      </c>
      <c r="F2" s="7" t="s">
        <v>224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1.159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2.318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11.59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0.6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11.59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2.318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0.112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2.318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1.871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0.04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0.06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0.21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0.24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0.36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0.71</v>
      </c>
      <c r="F66" s="48"/>
    </row>
    <row r="67" spans="1:6">
      <c r="A67" s="44"/>
      <c r="B67" s="46" t="s">
        <v>80</v>
      </c>
      <c r="C67" s="47"/>
      <c r="D67" s="46" t="s">
        <v>81</v>
      </c>
      <c r="E67" s="33">
        <v>0.18</v>
      </c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2.318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0.26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0.26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1.871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pageSetup paperSize="9" orientation="portrait" horizontalDpi="1200" verticalDpi="1200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L84" sqref="L84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225</v>
      </c>
      <c r="C2" s="5"/>
      <c r="D2" s="6"/>
      <c r="E2" s="6" t="s">
        <v>106</v>
      </c>
      <c r="F2" s="7" t="s">
        <v>226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0.5125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1.025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5.125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5.125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1.025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1.025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1.025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0.09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0.11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0.23</v>
      </c>
      <c r="F66" s="48"/>
    </row>
    <row r="67" spans="1:6">
      <c r="A67" s="44"/>
      <c r="B67" s="46" t="s">
        <v>80</v>
      </c>
      <c r="C67" s="47"/>
      <c r="D67" s="46" t="s">
        <v>81</v>
      </c>
      <c r="E67" s="33">
        <v>0.18</v>
      </c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1.025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0.165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0.165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/>
      <c r="F84" s="57"/>
    </row>
    <row r="85" spans="1:6">
      <c r="A85" s="50"/>
      <c r="B85" s="54" t="s">
        <v>103</v>
      </c>
      <c r="C85" s="55"/>
      <c r="D85" s="56" t="s">
        <v>31</v>
      </c>
      <c r="E85" s="45">
        <v>1.025</v>
      </c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F34" sqref="F34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227</v>
      </c>
      <c r="C2" s="5"/>
      <c r="D2" s="6"/>
      <c r="E2" s="6" t="s">
        <v>106</v>
      </c>
      <c r="F2" s="7" t="s">
        <v>228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68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6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27">
        <f>1.889*5/10</f>
        <v>0.9445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1.889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9.445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0.1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8.945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1.889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0.1344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1.889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1.789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0.02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0.08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0.16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0.46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1.889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0.186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0.186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/>
      <c r="F84" s="57"/>
    </row>
    <row r="85" spans="1:6">
      <c r="A85" s="50"/>
      <c r="B85" s="54" t="s">
        <v>103</v>
      </c>
      <c r="C85" s="55"/>
      <c r="D85" s="56" t="s">
        <v>31</v>
      </c>
      <c r="E85" s="45">
        <v>1.789</v>
      </c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N91" sqref="N91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229</v>
      </c>
      <c r="C2" s="5"/>
      <c r="D2" s="6"/>
      <c r="E2" s="6" t="s">
        <v>106</v>
      </c>
      <c r="F2" s="7" t="s">
        <v>230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68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6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27">
        <f>2.047*5/10</f>
        <v>1.0235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2.047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10.235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0.2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10.235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2.047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1.947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1.947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0.01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0.48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2.047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0.2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0.2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/>
      <c r="F84" s="57"/>
    </row>
    <row r="85" spans="1:6">
      <c r="A85" s="50"/>
      <c r="B85" s="54" t="s">
        <v>103</v>
      </c>
      <c r="C85" s="55"/>
      <c r="D85" s="56" t="s">
        <v>31</v>
      </c>
      <c r="E85" s="45">
        <v>1.947</v>
      </c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231</v>
      </c>
      <c r="C2" s="5"/>
      <c r="D2" s="6"/>
      <c r="E2" s="6" t="s">
        <v>106</v>
      </c>
      <c r="F2" s="7" t="s">
        <v>232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1.0075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2.015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10.075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10.075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2.015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0.1224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2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2.015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0.06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0.03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0.18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0.21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0.36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0.41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2.015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2.015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233</v>
      </c>
      <c r="C2" s="5"/>
      <c r="D2" s="6"/>
      <c r="E2" s="6" t="s">
        <v>106</v>
      </c>
      <c r="F2" s="7" t="s">
        <v>234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0.6005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1.201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6.005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6.005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1.201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0.1792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0.985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/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0.08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0.13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0.02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1.15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1.201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0.09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0.09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/>
      <c r="C84" s="55"/>
      <c r="D84" s="56"/>
      <c r="E84" s="45"/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235</v>
      </c>
      <c r="C2" s="5"/>
      <c r="D2" s="6"/>
      <c r="E2" s="6" t="s">
        <v>106</v>
      </c>
      <c r="F2" s="7" t="s">
        <v>236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68"/>
      <c r="F20" s="24"/>
    </row>
    <row r="21" spans="1:6">
      <c r="A21" s="25"/>
      <c r="B21" s="38"/>
      <c r="C21" s="18" t="s">
        <v>15</v>
      </c>
      <c r="D21" s="22" t="s">
        <v>9</v>
      </c>
      <c r="E21" s="33">
        <v>0.8885</v>
      </c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1.777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8.885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0.2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8.885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1.777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0.0598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1.15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1.777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/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0.04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0.16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0.19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0.01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0.36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0.55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5.6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1.777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0.13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>
        <v>0.13</v>
      </c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1.777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R104" sqref="R104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237</v>
      </c>
      <c r="C2" s="5"/>
      <c r="D2" s="6"/>
      <c r="E2" s="6" t="s">
        <v>106</v>
      </c>
      <c r="F2" s="7" t="s">
        <v>238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/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>
        <v>0.932</v>
      </c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1.864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9.32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0.5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9.32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1.864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1.26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0.4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0.02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0.2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0.42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1.29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>
        <v>4.8</v>
      </c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0.56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1.864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/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22" t="s">
        <v>102</v>
      </c>
      <c r="C84" s="39"/>
      <c r="D84" s="51" t="s">
        <v>31</v>
      </c>
      <c r="E84" s="67">
        <v>0.16</v>
      </c>
      <c r="F84" s="57"/>
    </row>
    <row r="85" spans="1:6">
      <c r="A85" s="50"/>
      <c r="B85" s="54" t="s">
        <v>103</v>
      </c>
      <c r="C85" s="55"/>
      <c r="D85" s="56" t="s">
        <v>31</v>
      </c>
      <c r="E85" s="45">
        <v>0.24</v>
      </c>
      <c r="F85" s="52"/>
    </row>
    <row r="86" spans="1:6">
      <c r="A86" s="58"/>
      <c r="B86" s="54"/>
      <c r="C86" s="55"/>
      <c r="D86" s="56"/>
      <c r="E86" s="45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7" sqref="E37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239</v>
      </c>
      <c r="C2" s="5"/>
      <c r="D2" s="6"/>
      <c r="E2" s="6" t="s">
        <v>106</v>
      </c>
      <c r="F2" s="7" t="s">
        <v>240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0.379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0.758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3.79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/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3.79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0.758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/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0.758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0.691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0.065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/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0.01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0.07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0.09</v>
      </c>
      <c r="F62" s="30"/>
    </row>
    <row r="63" spans="1:6">
      <c r="A63" s="44"/>
      <c r="B63" s="22" t="s">
        <v>74</v>
      </c>
      <c r="C63" s="39"/>
      <c r="D63" s="22" t="s">
        <v>70</v>
      </c>
      <c r="E63" s="33"/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0.18</v>
      </c>
      <c r="F65" s="48"/>
    </row>
    <row r="66" spans="1:6">
      <c r="A66" s="44"/>
      <c r="B66" s="46" t="s">
        <v>78</v>
      </c>
      <c r="C66" s="47"/>
      <c r="D66" s="46" t="s">
        <v>79</v>
      </c>
      <c r="E66" s="33"/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/>
      <c r="F72" s="48"/>
    </row>
    <row r="73" spans="1:6">
      <c r="A73" s="49"/>
      <c r="B73" s="46" t="s">
        <v>87</v>
      </c>
      <c r="C73" s="47"/>
      <c r="D73" s="46" t="s">
        <v>31</v>
      </c>
      <c r="E73" s="33">
        <v>0.758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0.02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>
        <v>0.691</v>
      </c>
      <c r="F84" s="57"/>
    </row>
    <row r="85" spans="1:6">
      <c r="A85" s="50"/>
      <c r="B85" s="22"/>
      <c r="C85" s="39"/>
      <c r="D85" s="51"/>
      <c r="E85" s="67"/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E33" sqref="E33"/>
    </sheetView>
  </sheetViews>
  <sheetFormatPr defaultColWidth="9" defaultRowHeight="13.5" outlineLevelCol="5"/>
  <cols>
    <col min="1" max="1" width="9" style="1"/>
    <col min="2" max="3" width="17.625" style="1" customWidth="1"/>
    <col min="4" max="4" width="11.25" style="1" customWidth="1"/>
    <col min="5" max="5" width="15.875" style="1" customWidth="1"/>
    <col min="6" max="6" width="15.5" style="1" customWidth="1"/>
    <col min="7" max="7" width="9" style="1"/>
  </cols>
  <sheetData>
    <row r="1" ht="18.7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241</v>
      </c>
      <c r="C2" s="5"/>
      <c r="D2" s="6"/>
      <c r="E2" s="6" t="s">
        <v>106</v>
      </c>
      <c r="F2" s="7" t="s">
        <v>242</v>
      </c>
    </row>
    <row r="3" spans="1:6">
      <c r="A3" s="8" t="s">
        <v>2</v>
      </c>
      <c r="B3" s="9" t="s">
        <v>3</v>
      </c>
      <c r="C3" s="10"/>
      <c r="D3" s="11" t="s">
        <v>4</v>
      </c>
      <c r="E3" s="12"/>
      <c r="F3" s="13" t="s">
        <v>5</v>
      </c>
    </row>
    <row r="4" spans="1:6">
      <c r="A4" s="14"/>
      <c r="B4" s="15"/>
      <c r="C4" s="16"/>
      <c r="D4" s="17"/>
      <c r="E4" s="18" t="s">
        <v>108</v>
      </c>
      <c r="F4" s="19"/>
    </row>
    <row r="5" spans="1:6">
      <c r="A5" s="20" t="s">
        <v>6</v>
      </c>
      <c r="B5" s="21" t="s">
        <v>7</v>
      </c>
      <c r="C5" s="18" t="s">
        <v>8</v>
      </c>
      <c r="D5" s="22" t="s">
        <v>9</v>
      </c>
      <c r="E5" s="23"/>
      <c r="F5" s="24"/>
    </row>
    <row r="6" spans="1:6">
      <c r="A6" s="25"/>
      <c r="B6" s="26"/>
      <c r="C6" s="18" t="s">
        <v>10</v>
      </c>
      <c r="D6" s="22" t="s">
        <v>9</v>
      </c>
      <c r="E6" s="27"/>
      <c r="F6" s="24"/>
    </row>
    <row r="7" spans="1:6">
      <c r="A7" s="25"/>
      <c r="B7" s="26"/>
      <c r="C7" s="18" t="s">
        <v>11</v>
      </c>
      <c r="D7" s="22" t="s">
        <v>9</v>
      </c>
      <c r="E7" s="27"/>
      <c r="F7" s="24"/>
    </row>
    <row r="8" spans="1:6">
      <c r="A8" s="25"/>
      <c r="B8" s="17"/>
      <c r="C8" s="18" t="s">
        <v>12</v>
      </c>
      <c r="D8" s="22" t="s">
        <v>9</v>
      </c>
      <c r="E8" s="27">
        <v>0.6125</v>
      </c>
      <c r="F8" s="24"/>
    </row>
    <row r="9" spans="1:6">
      <c r="A9" s="25"/>
      <c r="B9" s="28" t="s">
        <v>13</v>
      </c>
      <c r="C9" s="18" t="s">
        <v>14</v>
      </c>
      <c r="D9" s="22" t="s">
        <v>9</v>
      </c>
      <c r="E9" s="29"/>
      <c r="F9" s="30"/>
    </row>
    <row r="10" spans="1:6">
      <c r="A10" s="25"/>
      <c r="B10" s="31"/>
      <c r="C10" s="18" t="s">
        <v>15</v>
      </c>
      <c r="D10" s="22" t="s">
        <v>9</v>
      </c>
      <c r="E10" s="32"/>
      <c r="F10" s="30"/>
    </row>
    <row r="11" spans="1:6">
      <c r="A11" s="25"/>
      <c r="B11" s="31"/>
      <c r="C11" s="18" t="s">
        <v>16</v>
      </c>
      <c r="D11" s="22" t="s">
        <v>9</v>
      </c>
      <c r="E11" s="33"/>
      <c r="F11" s="24"/>
    </row>
    <row r="12" spans="1:6">
      <c r="A12" s="25"/>
      <c r="B12" s="34"/>
      <c r="C12" s="18" t="s">
        <v>17</v>
      </c>
      <c r="D12" s="22" t="s">
        <v>9</v>
      </c>
      <c r="E12" s="33"/>
      <c r="F12" s="24"/>
    </row>
    <row r="13" spans="1:6">
      <c r="A13" s="25"/>
      <c r="B13" s="28" t="s">
        <v>18</v>
      </c>
      <c r="C13" s="18" t="s">
        <v>14</v>
      </c>
      <c r="D13" s="22" t="s">
        <v>9</v>
      </c>
      <c r="E13" s="33"/>
      <c r="F13" s="24"/>
    </row>
    <row r="14" spans="1:6">
      <c r="A14" s="25"/>
      <c r="B14" s="31"/>
      <c r="C14" s="18" t="s">
        <v>15</v>
      </c>
      <c r="D14" s="22" t="s">
        <v>9</v>
      </c>
      <c r="E14" s="33"/>
      <c r="F14" s="24"/>
    </row>
    <row r="15" spans="1:6">
      <c r="A15" s="25"/>
      <c r="B15" s="34"/>
      <c r="C15" s="18" t="s">
        <v>16</v>
      </c>
      <c r="D15" s="22" t="s">
        <v>9</v>
      </c>
      <c r="E15" s="33"/>
      <c r="F15" s="24"/>
    </row>
    <row r="16" spans="1:6">
      <c r="A16" s="25"/>
      <c r="B16" s="28" t="s">
        <v>19</v>
      </c>
      <c r="C16" s="18" t="s">
        <v>14</v>
      </c>
      <c r="D16" s="22" t="s">
        <v>9</v>
      </c>
      <c r="E16" s="33"/>
      <c r="F16" s="24"/>
    </row>
    <row r="17" spans="1:6">
      <c r="A17" s="25"/>
      <c r="B17" s="31"/>
      <c r="C17" s="18" t="s">
        <v>15</v>
      </c>
      <c r="D17" s="22" t="s">
        <v>9</v>
      </c>
      <c r="E17" s="33"/>
      <c r="F17" s="24"/>
    </row>
    <row r="18" spans="1:6">
      <c r="A18" s="25"/>
      <c r="B18" s="34"/>
      <c r="C18" s="18" t="s">
        <v>16</v>
      </c>
      <c r="D18" s="22" t="s">
        <v>9</v>
      </c>
      <c r="E18" s="33"/>
      <c r="F18" s="24"/>
    </row>
    <row r="19" spans="1:6">
      <c r="A19" s="25"/>
      <c r="B19" s="35" t="s">
        <v>20</v>
      </c>
      <c r="C19" s="36"/>
      <c r="D19" s="22" t="s">
        <v>9</v>
      </c>
      <c r="E19" s="33"/>
      <c r="F19" s="24"/>
    </row>
    <row r="20" spans="1:6">
      <c r="A20" s="25"/>
      <c r="B20" s="37" t="s">
        <v>21</v>
      </c>
      <c r="C20" s="18" t="s">
        <v>14</v>
      </c>
      <c r="D20" s="22" t="s">
        <v>9</v>
      </c>
      <c r="E20" s="33"/>
      <c r="F20" s="24"/>
    </row>
    <row r="21" spans="1:6">
      <c r="A21" s="25"/>
      <c r="B21" s="38"/>
      <c r="C21" s="18" t="s">
        <v>15</v>
      </c>
      <c r="D21" s="22" t="s">
        <v>9</v>
      </c>
      <c r="E21" s="33"/>
      <c r="F21" s="24"/>
    </row>
    <row r="22" spans="1:6">
      <c r="A22" s="25"/>
      <c r="B22" s="22" t="s">
        <v>22</v>
      </c>
      <c r="C22" s="39"/>
      <c r="D22" s="22" t="s">
        <v>9</v>
      </c>
      <c r="E22" s="33"/>
      <c r="F22" s="30"/>
    </row>
    <row r="23" spans="1:6">
      <c r="A23" s="25"/>
      <c r="B23" s="22" t="s">
        <v>23</v>
      </c>
      <c r="C23" s="39"/>
      <c r="D23" s="22" t="s">
        <v>9</v>
      </c>
      <c r="E23" s="33"/>
      <c r="F23" s="30"/>
    </row>
    <row r="24" spans="1:6">
      <c r="A24" s="25"/>
      <c r="B24" s="22" t="s">
        <v>24</v>
      </c>
      <c r="C24" s="39"/>
      <c r="D24" s="22" t="s">
        <v>25</v>
      </c>
      <c r="E24" s="33">
        <v>1.225</v>
      </c>
      <c r="F24" s="30"/>
    </row>
    <row r="25" spans="1:6">
      <c r="A25" s="25"/>
      <c r="B25" s="40" t="s">
        <v>26</v>
      </c>
      <c r="C25" s="41"/>
      <c r="D25" s="22" t="s">
        <v>25</v>
      </c>
      <c r="E25" s="33">
        <v>6.125</v>
      </c>
      <c r="F25" s="30"/>
    </row>
    <row r="26" spans="1:6">
      <c r="A26" s="25"/>
      <c r="B26" s="40" t="s">
        <v>27</v>
      </c>
      <c r="C26" s="41"/>
      <c r="D26" s="22" t="s">
        <v>25</v>
      </c>
      <c r="E26" s="33"/>
      <c r="F26" s="30"/>
    </row>
    <row r="27" spans="1:6">
      <c r="A27" s="25"/>
      <c r="B27" s="40" t="s">
        <v>28</v>
      </c>
      <c r="C27" s="41"/>
      <c r="D27" s="22" t="s">
        <v>25</v>
      </c>
      <c r="E27" s="33"/>
      <c r="F27" s="30"/>
    </row>
    <row r="28" spans="1:6">
      <c r="A28" s="25"/>
      <c r="B28" s="40" t="s">
        <v>29</v>
      </c>
      <c r="C28" s="41"/>
      <c r="D28" s="22" t="s">
        <v>25</v>
      </c>
      <c r="E28" s="33"/>
      <c r="F28" s="30"/>
    </row>
    <row r="29" spans="1:6">
      <c r="A29" s="25"/>
      <c r="B29" s="40" t="s">
        <v>30</v>
      </c>
      <c r="C29" s="41"/>
      <c r="D29" s="22" t="s">
        <v>31</v>
      </c>
      <c r="E29" s="33">
        <v>0.2</v>
      </c>
      <c r="F29" s="30"/>
    </row>
    <row r="30" spans="1:6">
      <c r="A30" s="25"/>
      <c r="B30" s="22" t="s">
        <v>32</v>
      </c>
      <c r="C30" s="39"/>
      <c r="D30" s="22" t="s">
        <v>31</v>
      </c>
      <c r="E30" s="33"/>
      <c r="F30" s="30"/>
    </row>
    <row r="31" spans="1:6">
      <c r="A31" s="25"/>
      <c r="B31" s="22" t="s">
        <v>33</v>
      </c>
      <c r="C31" s="39"/>
      <c r="D31" s="22" t="s">
        <v>31</v>
      </c>
      <c r="E31" s="33"/>
      <c r="F31" s="30"/>
    </row>
    <row r="32" spans="1:6">
      <c r="A32" s="25"/>
      <c r="B32" s="22" t="s">
        <v>34</v>
      </c>
      <c r="C32" s="39"/>
      <c r="D32" s="22" t="s">
        <v>31</v>
      </c>
      <c r="E32" s="33"/>
      <c r="F32" s="24"/>
    </row>
    <row r="33" spans="1:6">
      <c r="A33" s="25"/>
      <c r="B33" s="22" t="s">
        <v>35</v>
      </c>
      <c r="C33" s="39"/>
      <c r="D33" s="22" t="s">
        <v>31</v>
      </c>
      <c r="E33" s="33"/>
      <c r="F33" s="24"/>
    </row>
    <row r="34" spans="1:6">
      <c r="A34" s="25"/>
      <c r="B34" s="22" t="s">
        <v>36</v>
      </c>
      <c r="C34" s="39"/>
      <c r="D34" s="22" t="s">
        <v>25</v>
      </c>
      <c r="E34" s="33"/>
      <c r="F34" s="24"/>
    </row>
    <row r="35" spans="1:6">
      <c r="A35" s="25"/>
      <c r="B35" s="22" t="s">
        <v>37</v>
      </c>
      <c r="C35" s="39"/>
      <c r="D35" s="22" t="s">
        <v>25</v>
      </c>
      <c r="E35" s="33">
        <v>6.125</v>
      </c>
      <c r="F35" s="24"/>
    </row>
    <row r="36" spans="1:6">
      <c r="A36" s="42"/>
      <c r="B36" s="40" t="s">
        <v>38</v>
      </c>
      <c r="C36" s="41"/>
      <c r="D36" s="40" t="s">
        <v>31</v>
      </c>
      <c r="E36" s="33">
        <v>1.225</v>
      </c>
      <c r="F36" s="30"/>
    </row>
    <row r="37" spans="1:6">
      <c r="A37" s="20" t="s">
        <v>39</v>
      </c>
      <c r="B37" s="22" t="s">
        <v>40</v>
      </c>
      <c r="C37" s="39"/>
      <c r="D37" s="22" t="s">
        <v>25</v>
      </c>
      <c r="E37" s="33">
        <v>0.336</v>
      </c>
      <c r="F37" s="30"/>
    </row>
    <row r="38" spans="1:6">
      <c r="A38" s="25"/>
      <c r="B38" s="22" t="s">
        <v>41</v>
      </c>
      <c r="C38" s="39"/>
      <c r="D38" s="22" t="s">
        <v>31</v>
      </c>
      <c r="E38" s="33"/>
      <c r="F38" s="30"/>
    </row>
    <row r="39" spans="1:6">
      <c r="A39" s="25"/>
      <c r="B39" s="22" t="s">
        <v>42</v>
      </c>
      <c r="C39" s="39"/>
      <c r="D39" s="22" t="s">
        <v>31</v>
      </c>
      <c r="E39" s="33"/>
      <c r="F39" s="24"/>
    </row>
    <row r="40" spans="1:6">
      <c r="A40" s="25"/>
      <c r="B40" s="22" t="s">
        <v>43</v>
      </c>
      <c r="C40" s="39"/>
      <c r="D40" s="22" t="s">
        <v>31</v>
      </c>
      <c r="E40" s="33"/>
      <c r="F40" s="24"/>
    </row>
    <row r="41" spans="1:6">
      <c r="A41" s="42"/>
      <c r="B41" s="22" t="s">
        <v>44</v>
      </c>
      <c r="C41" s="39"/>
      <c r="D41" s="22" t="s">
        <v>31</v>
      </c>
      <c r="E41" s="33"/>
      <c r="F41" s="30"/>
    </row>
    <row r="42" spans="1:6">
      <c r="A42" s="20" t="s">
        <v>45</v>
      </c>
      <c r="B42" s="22" t="s">
        <v>46</v>
      </c>
      <c r="C42" s="39"/>
      <c r="D42" s="22" t="s">
        <v>31</v>
      </c>
      <c r="E42" s="33"/>
      <c r="F42" s="24"/>
    </row>
    <row r="43" spans="1:6">
      <c r="A43" s="25"/>
      <c r="B43" s="22" t="s">
        <v>47</v>
      </c>
      <c r="C43" s="39"/>
      <c r="D43" s="22" t="s">
        <v>31</v>
      </c>
      <c r="E43" s="33"/>
      <c r="F43" s="24"/>
    </row>
    <row r="44" spans="1:6">
      <c r="A44" s="25"/>
      <c r="B44" s="22" t="s">
        <v>48</v>
      </c>
      <c r="C44" s="39"/>
      <c r="D44" s="22" t="s">
        <v>31</v>
      </c>
      <c r="E44" s="33">
        <v>0.28</v>
      </c>
      <c r="F44" s="24"/>
    </row>
    <row r="45" spans="1:6">
      <c r="A45" s="25"/>
      <c r="B45" s="21" t="s">
        <v>49</v>
      </c>
      <c r="C45" s="18" t="s">
        <v>50</v>
      </c>
      <c r="D45" s="22" t="s">
        <v>51</v>
      </c>
      <c r="E45" s="33"/>
      <c r="F45" s="24"/>
    </row>
    <row r="46" spans="1:6">
      <c r="A46" s="25"/>
      <c r="B46" s="26"/>
      <c r="C46" s="18" t="s">
        <v>52</v>
      </c>
      <c r="D46" s="22" t="s">
        <v>51</v>
      </c>
      <c r="E46" s="33"/>
      <c r="F46" s="24"/>
    </row>
    <row r="47" spans="1:6">
      <c r="A47" s="42"/>
      <c r="B47" s="17"/>
      <c r="C47" s="18" t="s">
        <v>53</v>
      </c>
      <c r="D47" s="22" t="s">
        <v>51</v>
      </c>
      <c r="E47" s="33"/>
      <c r="F47" s="24"/>
    </row>
    <row r="48" spans="1:6">
      <c r="A48" s="43" t="s">
        <v>54</v>
      </c>
      <c r="B48" s="22" t="s">
        <v>55</v>
      </c>
      <c r="C48" s="39"/>
      <c r="D48" s="22" t="s">
        <v>31</v>
      </c>
      <c r="E48" s="33">
        <v>0.244</v>
      </c>
      <c r="F48" s="30"/>
    </row>
    <row r="49" spans="1:6">
      <c r="A49" s="44"/>
      <c r="B49" s="22" t="s">
        <v>56</v>
      </c>
      <c r="C49" s="39"/>
      <c r="D49" s="22" t="s">
        <v>31</v>
      </c>
      <c r="E49" s="33"/>
      <c r="F49" s="30"/>
    </row>
    <row r="50" spans="1:6">
      <c r="A50" s="44"/>
      <c r="B50" s="22" t="s">
        <v>57</v>
      </c>
      <c r="C50" s="39"/>
      <c r="D50" s="22" t="s">
        <v>58</v>
      </c>
      <c r="E50" s="45">
        <v>0.01</v>
      </c>
      <c r="F50" s="30"/>
    </row>
    <row r="51" spans="1:6">
      <c r="A51" s="44"/>
      <c r="B51" s="40" t="s">
        <v>59</v>
      </c>
      <c r="C51" s="41"/>
      <c r="D51" s="40" t="s">
        <v>58</v>
      </c>
      <c r="E51" s="33"/>
      <c r="F51" s="30"/>
    </row>
    <row r="52" spans="1:6">
      <c r="A52" s="44"/>
      <c r="B52" s="22" t="s">
        <v>60</v>
      </c>
      <c r="C52" s="39"/>
      <c r="D52" s="22" t="s">
        <v>61</v>
      </c>
      <c r="E52" s="33"/>
      <c r="F52" s="30"/>
    </row>
    <row r="53" spans="1:6">
      <c r="A53" s="44"/>
      <c r="B53" s="22" t="s">
        <v>62</v>
      </c>
      <c r="C53" s="39"/>
      <c r="D53" s="22" t="s">
        <v>31</v>
      </c>
      <c r="E53" s="33"/>
      <c r="F53" s="30"/>
    </row>
    <row r="54" spans="1:6">
      <c r="A54" s="44"/>
      <c r="B54" s="22" t="s">
        <v>63</v>
      </c>
      <c r="C54" s="39"/>
      <c r="D54" s="22" t="s">
        <v>61</v>
      </c>
      <c r="E54" s="33"/>
      <c r="F54" s="30"/>
    </row>
    <row r="55" spans="1:6">
      <c r="A55" s="44"/>
      <c r="B55" s="22" t="s">
        <v>64</v>
      </c>
      <c r="C55" s="39"/>
      <c r="D55" s="22" t="s">
        <v>61</v>
      </c>
      <c r="E55" s="33"/>
      <c r="F55" s="30"/>
    </row>
    <row r="56" spans="1:6">
      <c r="A56" s="44"/>
      <c r="B56" s="22" t="s">
        <v>65</v>
      </c>
      <c r="C56" s="39"/>
      <c r="D56" s="22" t="s">
        <v>66</v>
      </c>
      <c r="E56" s="33">
        <v>0.02</v>
      </c>
      <c r="F56" s="24"/>
    </row>
    <row r="57" spans="1:6">
      <c r="A57" s="44"/>
      <c r="B57" s="22" t="s">
        <v>67</v>
      </c>
      <c r="C57" s="39"/>
      <c r="D57" s="22" t="s">
        <v>66</v>
      </c>
      <c r="E57" s="33">
        <v>0.16</v>
      </c>
      <c r="F57" s="24"/>
    </row>
    <row r="58" spans="1:6">
      <c r="A58" s="44"/>
      <c r="B58" s="22" t="s">
        <v>68</v>
      </c>
      <c r="C58" s="39"/>
      <c r="D58" s="22" t="s">
        <v>66</v>
      </c>
      <c r="E58" s="33"/>
      <c r="F58" s="24"/>
    </row>
    <row r="59" spans="1:6">
      <c r="A59" s="44"/>
      <c r="B59" s="22" t="s">
        <v>69</v>
      </c>
      <c r="C59" s="39"/>
      <c r="D59" s="22" t="s">
        <v>70</v>
      </c>
      <c r="E59" s="33">
        <v>0.02</v>
      </c>
      <c r="F59" s="24"/>
    </row>
    <row r="60" spans="1:6">
      <c r="A60" s="44"/>
      <c r="B60" s="22" t="s">
        <v>71</v>
      </c>
      <c r="C60" s="39"/>
      <c r="D60" s="22" t="s">
        <v>70</v>
      </c>
      <c r="E60" s="33">
        <v>0.11</v>
      </c>
      <c r="F60" s="24"/>
    </row>
    <row r="61" spans="1:6">
      <c r="A61" s="44"/>
      <c r="B61" s="22" t="s">
        <v>72</v>
      </c>
      <c r="C61" s="39"/>
      <c r="D61" s="22" t="s">
        <v>70</v>
      </c>
      <c r="E61" s="33"/>
      <c r="F61" s="24"/>
    </row>
    <row r="62" spans="1:6">
      <c r="A62" s="44"/>
      <c r="B62" s="22" t="s">
        <v>73</v>
      </c>
      <c r="C62" s="39"/>
      <c r="D62" s="22" t="s">
        <v>70</v>
      </c>
      <c r="E62" s="33">
        <v>0.13</v>
      </c>
      <c r="F62" s="30"/>
    </row>
    <row r="63" spans="1:6">
      <c r="A63" s="44"/>
      <c r="B63" s="22" t="s">
        <v>74</v>
      </c>
      <c r="C63" s="39"/>
      <c r="D63" s="22" t="s">
        <v>70</v>
      </c>
      <c r="E63" s="33">
        <v>0.04</v>
      </c>
      <c r="F63" s="24"/>
    </row>
    <row r="64" spans="1:6">
      <c r="A64" s="44"/>
      <c r="B64" s="22" t="s">
        <v>75</v>
      </c>
      <c r="C64" s="39"/>
      <c r="D64" s="22" t="s">
        <v>70</v>
      </c>
      <c r="E64" s="33">
        <v>0.01</v>
      </c>
      <c r="F64" s="24"/>
    </row>
    <row r="65" spans="1:6">
      <c r="A65" s="44"/>
      <c r="B65" s="46" t="s">
        <v>76</v>
      </c>
      <c r="C65" s="47"/>
      <c r="D65" s="46" t="s">
        <v>77</v>
      </c>
      <c r="E65" s="33">
        <v>0.28</v>
      </c>
      <c r="F65" s="48"/>
    </row>
    <row r="66" spans="1:6">
      <c r="A66" s="44"/>
      <c r="B66" s="46" t="s">
        <v>78</v>
      </c>
      <c r="C66" s="47"/>
      <c r="D66" s="46" t="s">
        <v>79</v>
      </c>
      <c r="E66" s="33">
        <v>0.23</v>
      </c>
      <c r="F66" s="48"/>
    </row>
    <row r="67" spans="1:6">
      <c r="A67" s="44"/>
      <c r="B67" s="46" t="s">
        <v>80</v>
      </c>
      <c r="C67" s="47"/>
      <c r="D67" s="46" t="s">
        <v>81</v>
      </c>
      <c r="E67" s="33"/>
      <c r="F67" s="48"/>
    </row>
    <row r="68" spans="1:6">
      <c r="A68" s="44"/>
      <c r="B68" s="46" t="s">
        <v>82</v>
      </c>
      <c r="C68" s="47"/>
      <c r="D68" s="46" t="s">
        <v>81</v>
      </c>
      <c r="E68" s="33"/>
      <c r="F68" s="48"/>
    </row>
    <row r="69" spans="1:6">
      <c r="A69" s="44"/>
      <c r="B69" s="46" t="s">
        <v>83</v>
      </c>
      <c r="C69" s="47"/>
      <c r="D69" s="46" t="s">
        <v>81</v>
      </c>
      <c r="E69" s="33"/>
      <c r="F69" s="48"/>
    </row>
    <row r="70" spans="1:6">
      <c r="A70" s="44"/>
      <c r="B70" s="46" t="s">
        <v>84</v>
      </c>
      <c r="C70" s="47"/>
      <c r="D70" s="46" t="s">
        <v>61</v>
      </c>
      <c r="E70" s="33"/>
      <c r="F70" s="48"/>
    </row>
    <row r="71" spans="1:6">
      <c r="A71" s="44"/>
      <c r="B71" s="46" t="s">
        <v>85</v>
      </c>
      <c r="C71" s="47"/>
      <c r="D71" s="46" t="s">
        <v>66</v>
      </c>
      <c r="E71" s="33"/>
      <c r="F71" s="48"/>
    </row>
    <row r="72" spans="1:6">
      <c r="A72" s="44"/>
      <c r="B72" s="46" t="s">
        <v>86</v>
      </c>
      <c r="C72" s="47"/>
      <c r="D72" s="46" t="s">
        <v>31</v>
      </c>
      <c r="E72" s="33">
        <v>0.124</v>
      </c>
      <c r="F72" s="48"/>
    </row>
    <row r="73" spans="1:6">
      <c r="A73" s="49"/>
      <c r="B73" s="46" t="s">
        <v>87</v>
      </c>
      <c r="C73" s="47"/>
      <c r="D73" s="46" t="s">
        <v>31</v>
      </c>
      <c r="E73" s="33">
        <v>1.225</v>
      </c>
      <c r="F73" s="48"/>
    </row>
    <row r="74" spans="1:6">
      <c r="A74" s="20" t="s">
        <v>88</v>
      </c>
      <c r="B74" s="21" t="s">
        <v>89</v>
      </c>
      <c r="C74" s="18" t="s">
        <v>109</v>
      </c>
      <c r="D74" s="22" t="s">
        <v>91</v>
      </c>
      <c r="E74" s="33"/>
      <c r="F74" s="24"/>
    </row>
    <row r="75" spans="1:6">
      <c r="A75" s="50"/>
      <c r="B75" s="26"/>
      <c r="C75" s="18" t="s">
        <v>110</v>
      </c>
      <c r="D75" s="22" t="s">
        <v>91</v>
      </c>
      <c r="E75" s="33"/>
      <c r="F75" s="24"/>
    </row>
    <row r="76" spans="1:6">
      <c r="A76" s="50"/>
      <c r="B76" s="17"/>
      <c r="C76" s="18" t="s">
        <v>111</v>
      </c>
      <c r="D76" s="22" t="s">
        <v>91</v>
      </c>
      <c r="E76" s="33"/>
      <c r="F76" s="24"/>
    </row>
    <row r="77" spans="1:6">
      <c r="A77" s="50"/>
      <c r="B77" s="18" t="s">
        <v>94</v>
      </c>
      <c r="C77" s="18"/>
      <c r="D77" s="22" t="s">
        <v>9</v>
      </c>
      <c r="E77" s="33">
        <v>0.015</v>
      </c>
      <c r="F77" s="24"/>
    </row>
    <row r="78" spans="1:6">
      <c r="A78" s="50"/>
      <c r="B78" s="18" t="s">
        <v>95</v>
      </c>
      <c r="C78" s="18"/>
      <c r="D78" s="22" t="s">
        <v>91</v>
      </c>
      <c r="E78" s="33"/>
      <c r="F78" s="30"/>
    </row>
    <row r="79" spans="1:6">
      <c r="A79" s="50"/>
      <c r="B79" s="18" t="s">
        <v>96</v>
      </c>
      <c r="C79" s="18"/>
      <c r="D79" s="22" t="s">
        <v>91</v>
      </c>
      <c r="E79" s="33"/>
      <c r="F79" s="24"/>
    </row>
    <row r="80" spans="1:6">
      <c r="A80" s="50"/>
      <c r="B80" s="18" t="s">
        <v>97</v>
      </c>
      <c r="C80" s="18"/>
      <c r="D80" s="22" t="s">
        <v>9</v>
      </c>
      <c r="E80" s="33"/>
      <c r="F80" s="24"/>
    </row>
    <row r="81" spans="1:6">
      <c r="A81" s="50"/>
      <c r="B81" s="18" t="s">
        <v>98</v>
      </c>
      <c r="C81" s="18"/>
      <c r="D81" s="22" t="s">
        <v>9</v>
      </c>
      <c r="E81" s="33"/>
      <c r="F81" s="30"/>
    </row>
    <row r="82" spans="1:6">
      <c r="A82" s="50"/>
      <c r="B82" s="18" t="s">
        <v>99</v>
      </c>
      <c r="C82" s="18"/>
      <c r="D82" s="22" t="s">
        <v>81</v>
      </c>
      <c r="E82" s="33"/>
      <c r="F82" s="30"/>
    </row>
    <row r="83" spans="1:6">
      <c r="A83" s="50"/>
      <c r="B83" s="21" t="s">
        <v>100</v>
      </c>
      <c r="C83" s="21"/>
      <c r="D83" s="51" t="s">
        <v>81</v>
      </c>
      <c r="E83" s="33"/>
      <c r="F83" s="52"/>
    </row>
    <row r="84" spans="1:6">
      <c r="A84" s="53" t="s">
        <v>101</v>
      </c>
      <c r="B84" s="54" t="s">
        <v>102</v>
      </c>
      <c r="C84" s="55"/>
      <c r="D84" s="56" t="s">
        <v>31</v>
      </c>
      <c r="E84" s="45"/>
      <c r="F84" s="57"/>
    </row>
    <row r="85" spans="1:6">
      <c r="A85" s="50"/>
      <c r="B85" s="54" t="s">
        <v>103</v>
      </c>
      <c r="C85" s="55"/>
      <c r="D85" s="56" t="s">
        <v>31</v>
      </c>
      <c r="E85" s="45">
        <v>0.12</v>
      </c>
      <c r="F85" s="52"/>
    </row>
    <row r="86" ht="14.25" spans="1:6">
      <c r="A86" s="58"/>
      <c r="B86" s="22"/>
      <c r="C86" s="39"/>
      <c r="D86" s="21"/>
      <c r="E86" s="21"/>
      <c r="F86" s="52"/>
    </row>
    <row r="87" ht="14.25" spans="1:6">
      <c r="A87" s="59" t="s">
        <v>104</v>
      </c>
      <c r="B87" s="60"/>
      <c r="C87" s="61"/>
      <c r="D87" s="62"/>
      <c r="E87" s="62"/>
      <c r="F87" s="63"/>
    </row>
    <row r="88" spans="1:6">
      <c r="A88" s="64"/>
      <c r="B88" s="64"/>
      <c r="C88" s="64"/>
      <c r="D88" s="64"/>
      <c r="E88" s="65"/>
      <c r="F88" s="66"/>
    </row>
  </sheetData>
  <mergeCells count="79">
    <mergeCell ref="A1:F1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4"/>
    <mergeCell ref="A5:A36"/>
    <mergeCell ref="A37:A41"/>
    <mergeCell ref="A42:A47"/>
    <mergeCell ref="A48:A73"/>
    <mergeCell ref="A74:A83"/>
    <mergeCell ref="A84:A86"/>
    <mergeCell ref="B5:B8"/>
    <mergeCell ref="B9:B12"/>
    <mergeCell ref="B13:B15"/>
    <mergeCell ref="B16:B18"/>
    <mergeCell ref="B20:B21"/>
    <mergeCell ref="B45:B47"/>
    <mergeCell ref="B74:B76"/>
    <mergeCell ref="D3:D4"/>
    <mergeCell ref="F3:F4"/>
    <mergeCell ref="B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67</vt:i4>
      </vt:variant>
    </vt:vector>
  </HeadingPairs>
  <TitlesOfParts>
    <vt:vector size="67" baseType="lpstr">
      <vt:lpstr>城市支路总汇</vt:lpstr>
      <vt:lpstr>1中久路</vt:lpstr>
      <vt:lpstr>2唐港路</vt:lpstr>
      <vt:lpstr>3新欣路</vt:lpstr>
      <vt:lpstr>4丰产路</vt:lpstr>
      <vt:lpstr>5书和路</vt:lpstr>
      <vt:lpstr>6新府路</vt:lpstr>
      <vt:lpstr>7书塘路</vt:lpstr>
      <vt:lpstr>8塘北路（塘北2号路）</vt:lpstr>
      <vt:lpstr>9滨果公路</vt:lpstr>
      <vt:lpstr>10振东路</vt:lpstr>
      <vt:lpstr>11桃园路</vt:lpstr>
      <vt:lpstr>12新书路</vt:lpstr>
      <vt:lpstr>13两港大道东一路</vt:lpstr>
      <vt:lpstr>14五尺沟西路</vt:lpstr>
      <vt:lpstr>15石皮泐港路</vt:lpstr>
      <vt:lpstr>16葡萄基地路</vt:lpstr>
      <vt:lpstr>17先行区路</vt:lpstr>
      <vt:lpstr>18洼港四灶路</vt:lpstr>
      <vt:lpstr>19书滨路</vt:lpstr>
      <vt:lpstr>20老石皮泐港南路</vt:lpstr>
      <vt:lpstr>21四灶港路</vt:lpstr>
      <vt:lpstr>22塘驰路（塘北1号路）</vt:lpstr>
      <vt:lpstr>23石家港路（西段）</vt:lpstr>
      <vt:lpstr>24新东黄沙港路</vt:lpstr>
      <vt:lpstr>25桃园16组总支路</vt:lpstr>
      <vt:lpstr>26书院中学西路</vt:lpstr>
      <vt:lpstr>27塘明路（塘北3号路）</vt:lpstr>
      <vt:lpstr>28塘为路（塘北4号路）</vt:lpstr>
      <vt:lpstr>29塘润路（塘北5号路）</vt:lpstr>
      <vt:lpstr>30石家港路（塘北6号路）东段</vt:lpstr>
      <vt:lpstr>31塘和路（塘北7号路）</vt:lpstr>
      <vt:lpstr>32书文路（塘北中路）</vt:lpstr>
      <vt:lpstr>33书礼路</vt:lpstr>
      <vt:lpstr>34久耘路</vt:lpstr>
      <vt:lpstr>35久耕路</vt:lpstr>
      <vt:lpstr>36久裕路</vt:lpstr>
      <vt:lpstr>37书谐路</vt:lpstr>
      <vt:lpstr>38书孝路</vt:lpstr>
      <vt:lpstr>39洋溢港路</vt:lpstr>
      <vt:lpstr>40书院港路</vt:lpstr>
      <vt:lpstr>41雪南路</vt:lpstr>
      <vt:lpstr>42配套河路</vt:lpstr>
      <vt:lpstr>43余环河路</vt:lpstr>
      <vt:lpstr>44蒋港河路</vt:lpstr>
      <vt:lpstr>45二久港北路</vt:lpstr>
      <vt:lpstr>46雪舟路</vt:lpstr>
      <vt:lpstr>47中久港路</vt:lpstr>
      <vt:lpstr>48艾薇路</vt:lpstr>
      <vt:lpstr>49怡彰路</vt:lpstr>
      <vt:lpstr>50怡发路</vt:lpstr>
      <vt:lpstr>51雪南路南路</vt:lpstr>
      <vt:lpstr>52余姚塘路</vt:lpstr>
      <vt:lpstr>53书图路</vt:lpstr>
      <vt:lpstr>54书耘路</vt:lpstr>
      <vt:lpstr>55石北路</vt:lpstr>
      <vt:lpstr>56芸香路</vt:lpstr>
      <vt:lpstr>57大四灶路</vt:lpstr>
      <vt:lpstr>58书石路</vt:lpstr>
      <vt:lpstr>59旺华路</vt:lpstr>
      <vt:lpstr>60市棉场路</vt:lpstr>
      <vt:lpstr>61金家港路</vt:lpstr>
      <vt:lpstr>62兴洼港路</vt:lpstr>
      <vt:lpstr>63桃德路</vt:lpstr>
      <vt:lpstr>64桃信路</vt:lpstr>
      <vt:lpstr>65瞿家宅路</vt:lpstr>
      <vt:lpstr>66果明路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阮丰</cp:lastModifiedBy>
  <dcterms:created xsi:type="dcterms:W3CDTF">2017-11-09T13:07:00Z</dcterms:created>
  <cp:lastPrinted>2019-12-17T08:47:00Z</cp:lastPrinted>
  <dcterms:modified xsi:type="dcterms:W3CDTF">2022-11-11T07:12:02Z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E674B32A984B46B99FAB19CD5AD16DDA</vt:lpwstr>
  </property>
  <property fmtid="{D5CDD505-2E9C-101B-9397-08002B2CF9AE}" pid="3" name="KSOProductBuildVer">
    <vt:lpwstr>2052-11.1.0.12763</vt:lpwstr>
  </property>
</Properties>
</file>