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567" windowHeight="13343"/>
  </bookViews>
  <sheets>
    <sheet name="参数设置"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<sst xmlns="http://schemas.openxmlformats.org/spreadsheetml/2006/main" count="229" uniqueCount="144">
  <si>
    <t>上海科技管理学校空调采购需求</t>
  </si>
  <si>
    <t>一、技术参数</t>
  </si>
  <si>
    <t>序号</t>
  </si>
  <si>
    <t>设备名称及型号</t>
  </si>
  <si>
    <t>数量</t>
  </si>
  <si>
    <r>
      <rPr>
        <b/>
        <sz val="12"/>
        <rFont val="宋体"/>
        <charset val="134"/>
      </rPr>
      <t>名义制冷量kW（</t>
    </r>
    <r>
      <rPr>
        <b/>
        <sz val="12"/>
        <color rgb="FFFF0000"/>
        <rFont val="宋体"/>
        <charset val="134"/>
      </rPr>
      <t>允许偏差率-3%，</t>
    </r>
    <r>
      <rPr>
        <b/>
        <sz val="12"/>
        <rFont val="宋体"/>
        <charset val="134"/>
      </rPr>
      <t>超出扣分）</t>
    </r>
  </si>
  <si>
    <r>
      <rPr>
        <b/>
        <sz val="12"/>
        <rFont val="宋体"/>
        <charset val="134"/>
      </rPr>
      <t>名义制热量kW（</t>
    </r>
    <r>
      <rPr>
        <b/>
        <sz val="12"/>
        <color rgb="FFFF0000"/>
        <rFont val="宋体"/>
        <charset val="134"/>
      </rPr>
      <t>允许偏差率-3%，</t>
    </r>
    <r>
      <rPr>
        <b/>
        <sz val="12"/>
        <rFont val="宋体"/>
        <charset val="134"/>
      </rPr>
      <t>超出扣分）</t>
    </r>
  </si>
  <si>
    <r>
      <rPr>
        <b/>
        <sz val="12"/>
        <rFont val="宋体"/>
        <charset val="134"/>
      </rPr>
      <t>制冷功率kW（</t>
    </r>
    <r>
      <rPr>
        <b/>
        <sz val="12"/>
        <color rgb="FFFF0000"/>
        <rFont val="宋体"/>
        <charset val="134"/>
      </rPr>
      <t>允许偏差率：-5%</t>
    </r>
    <r>
      <rPr>
        <b/>
        <sz val="12"/>
        <rFont val="宋体"/>
        <charset val="134"/>
      </rPr>
      <t>，超出扣分）</t>
    </r>
  </si>
  <si>
    <r>
      <rPr>
        <b/>
        <sz val="12"/>
        <rFont val="宋体"/>
        <charset val="134"/>
      </rPr>
      <t>噪音dB(A)（外机四面运转音，内机高档风量噪音）(</t>
    </r>
    <r>
      <rPr>
        <b/>
        <sz val="12"/>
        <color rgb="FFFF0000"/>
        <rFont val="宋体"/>
        <charset val="134"/>
      </rPr>
      <t>噪音允许偏差率-5%</t>
    </r>
    <r>
      <rPr>
        <b/>
        <sz val="12"/>
        <rFont val="宋体"/>
        <charset val="134"/>
      </rPr>
      <t>，超出扣分)</t>
    </r>
  </si>
  <si>
    <r>
      <rPr>
        <b/>
        <sz val="12"/>
        <rFont val="宋体"/>
        <charset val="134"/>
      </rPr>
      <t>风量m3/min（外机风量不做要求，</t>
    </r>
    <r>
      <rPr>
        <b/>
        <sz val="12"/>
        <color rgb="FFFF0000"/>
        <rFont val="宋体"/>
        <charset val="134"/>
      </rPr>
      <t>内机风量允许偏差率：-10%</t>
    </r>
    <r>
      <rPr>
        <b/>
        <sz val="12"/>
        <rFont val="宋体"/>
        <charset val="134"/>
      </rPr>
      <t>）</t>
    </r>
  </si>
  <si>
    <r>
      <rPr>
        <b/>
        <sz val="12"/>
        <rFont val="宋体"/>
        <charset val="134"/>
      </rPr>
      <t>静压Pa（</t>
    </r>
    <r>
      <rPr>
        <b/>
        <sz val="12"/>
        <color rgb="FFFF0000"/>
        <rFont val="宋体"/>
        <charset val="134"/>
      </rPr>
      <t>允许偏差率：-5%</t>
    </r>
    <r>
      <rPr>
        <b/>
        <sz val="12"/>
        <rFont val="宋体"/>
        <charset val="134"/>
      </rPr>
      <t>，超出扣分）</t>
    </r>
  </si>
  <si>
    <t>其他</t>
  </si>
  <si>
    <t>分值</t>
  </si>
  <si>
    <r>
      <rPr>
        <sz val="12"/>
        <color rgb="FF000000"/>
        <rFont val="宋体"/>
        <charset val="134"/>
      </rPr>
      <t>18HP变频多联室外机（</t>
    </r>
    <r>
      <rPr>
        <b/>
        <sz val="12"/>
        <color rgb="FF000000"/>
        <rFont val="宋体"/>
        <charset val="134"/>
      </rPr>
      <t>核心设备</t>
    </r>
    <r>
      <rPr>
        <sz val="12"/>
        <color rgb="FF000000"/>
        <rFont val="宋体"/>
        <charset val="134"/>
      </rPr>
      <t>）</t>
    </r>
  </si>
  <si>
    <t>/</t>
  </si>
  <si>
    <t>20HP变频多联室外机</t>
  </si>
  <si>
    <r>
      <rPr>
        <sz val="12"/>
        <color rgb="FF000000"/>
        <rFont val="宋体"/>
        <charset val="134"/>
      </rPr>
      <t>22</t>
    </r>
    <r>
      <rPr>
        <sz val="12"/>
        <color rgb="FF000000"/>
        <rFont val="宋体"/>
        <charset val="134"/>
      </rPr>
      <t>HP变频多联室外机</t>
    </r>
  </si>
  <si>
    <t>24HP变频多联室外机</t>
  </si>
  <si>
    <r>
      <rPr>
        <sz val="12"/>
        <color rgb="FF000000"/>
        <rFont val="宋体"/>
        <charset val="134"/>
      </rPr>
      <t>2</t>
    </r>
    <r>
      <rPr>
        <sz val="12"/>
        <color rgb="FF000000"/>
        <rFont val="宋体"/>
        <charset val="134"/>
      </rPr>
      <t>8</t>
    </r>
    <r>
      <rPr>
        <sz val="12"/>
        <color rgb="FF000000"/>
        <rFont val="宋体"/>
        <charset val="134"/>
      </rPr>
      <t>HP变频多联室外机</t>
    </r>
  </si>
  <si>
    <r>
      <rPr>
        <sz val="12"/>
        <color theme="1"/>
        <rFont val="宋体"/>
        <charset val="134"/>
      </rPr>
      <t>3</t>
    </r>
    <r>
      <rPr>
        <sz val="12"/>
        <color theme="1"/>
        <rFont val="宋体"/>
        <charset val="134"/>
      </rPr>
      <t>2</t>
    </r>
    <r>
      <rPr>
        <sz val="12"/>
        <color theme="1"/>
        <rFont val="宋体"/>
        <charset val="134"/>
      </rPr>
      <t>HP变频多联室外机</t>
    </r>
  </si>
  <si>
    <t>多联机室外机合计：</t>
  </si>
  <si>
    <t>5分</t>
  </si>
  <si>
    <r>
      <rPr>
        <sz val="12"/>
        <color rgb="FF000000"/>
        <rFont val="宋体"/>
        <charset val="134"/>
      </rPr>
      <t>4</t>
    </r>
    <r>
      <rPr>
        <sz val="12"/>
        <color rgb="FF000000"/>
        <rFont val="宋体"/>
        <charset val="134"/>
      </rPr>
      <t>.5</t>
    </r>
    <r>
      <rPr>
        <sz val="12"/>
        <color rgb="FF000000"/>
        <rFont val="宋体"/>
        <charset val="134"/>
      </rPr>
      <t>kw吸顶式多联室内机</t>
    </r>
  </si>
  <si>
    <t>自带提升水泵</t>
  </si>
  <si>
    <r>
      <rPr>
        <sz val="12"/>
        <color rgb="FF000000"/>
        <rFont val="宋体"/>
        <charset val="134"/>
      </rPr>
      <t>5.6</t>
    </r>
    <r>
      <rPr>
        <sz val="12"/>
        <color rgb="FF000000"/>
        <rFont val="宋体"/>
        <charset val="134"/>
      </rPr>
      <t>kw吸顶式多联室内机</t>
    </r>
  </si>
  <si>
    <t>7.1kw吸顶式多联室内机</t>
  </si>
  <si>
    <t>12.5kw吸顶式多联室内机</t>
  </si>
  <si>
    <t>4.5kw风管式多联室内机</t>
  </si>
  <si>
    <t>5.6kw风管式多联室内机</t>
  </si>
  <si>
    <t>7.1kw风管式多联室内机</t>
  </si>
  <si>
    <r>
      <rPr>
        <sz val="12"/>
        <color rgb="FF000000"/>
        <rFont val="宋体"/>
        <charset val="134"/>
      </rPr>
      <t>1</t>
    </r>
    <r>
      <rPr>
        <sz val="12"/>
        <color rgb="FF000000"/>
        <rFont val="宋体"/>
        <charset val="134"/>
      </rPr>
      <t>0</t>
    </r>
    <r>
      <rPr>
        <sz val="12"/>
        <color rgb="FF000000"/>
        <rFont val="宋体"/>
        <charset val="134"/>
      </rPr>
      <t>.0kw风管式多联室内机</t>
    </r>
  </si>
  <si>
    <r>
      <rPr>
        <sz val="12"/>
        <color rgb="FF000000"/>
        <rFont val="宋体"/>
        <charset val="134"/>
      </rPr>
      <t>12.5</t>
    </r>
    <r>
      <rPr>
        <sz val="12"/>
        <color rgb="FF000000"/>
        <rFont val="宋体"/>
        <charset val="134"/>
      </rPr>
      <t>kw风管式多联室内机</t>
    </r>
  </si>
  <si>
    <t xml:space="preserve">     多联机室内机合计：</t>
  </si>
  <si>
    <t>15分</t>
  </si>
  <si>
    <t>技术参数分值总计：</t>
  </si>
  <si>
    <t>20分</t>
  </si>
  <si>
    <t xml:space="preserve">二、技术水平  </t>
  </si>
  <si>
    <t>先进性</t>
  </si>
  <si>
    <t>根据投标产品主要部件的技术先进性进行评分（压缩机、变频器、换热器、马达主要零部件）</t>
  </si>
  <si>
    <t>0-5</t>
  </si>
  <si>
    <t>可靠性</t>
  </si>
  <si>
    <t>根据投标产品连续运行长期可靠性如抗腐蚀性、宽电压运行、智能回油、急停功能、电脑板液冷恒温技术、防逆风、掉电记忆等技术综合评分（0-4分）（提供检测报告或技术白皮书、项目稳定运行案例等相关证明材料）；
根据主要零配件品牌的统一性（0-1分）（提供相关证明材料）。</t>
  </si>
  <si>
    <t>舒适性</t>
  </si>
  <si>
    <t>控制逻辑、静音技术</t>
  </si>
  <si>
    <t>根据所投设备的控制逻辑、静音技术以及其他可以保障用户舒适性的技术手段进行综合评分（提供检测报告或技术白皮书等相关证明材料）</t>
  </si>
  <si>
    <t>0-2</t>
  </si>
  <si>
    <t>管长衰减</t>
  </si>
  <si>
    <t>由于28HP和32HP室外机摆放位置较远，室内外机之间管长长达100米，为了保障空调效果，须提供投标产品100米管长下制冷、制热衰减值，根据衰减大小综合进行评分（提供检测报告等相关证明材料）</t>
  </si>
  <si>
    <t>0-3</t>
  </si>
  <si>
    <t>智能性</t>
  </si>
  <si>
    <t>根据投标产品的控制灵活性、故障报警的便捷性、以及对于空调运行情况分析、提供节能管理优化建议等综合评分（提供检测报告或技术白皮书等相关证明材料）</t>
  </si>
  <si>
    <t>技术水平分值总计：</t>
  </si>
  <si>
    <t>0-18分</t>
  </si>
  <si>
    <t>三、APF要求</t>
  </si>
  <si>
    <t>APF</t>
  </si>
  <si>
    <t>对投标多联机室外机单模块（8-22匹）全年能耗水平APF的平均值高低进行评分，其中APF平均值≥4.9的得2分，APF平均值≥4.5且＜4.9的得1分，APF平均值＜4.5不得分。需提供中国能效标识网截图，未提供证明材料不得分。</t>
  </si>
  <si>
    <t>2分</t>
  </si>
  <si>
    <t>四、安装工程要求及材料清单</t>
  </si>
  <si>
    <t>安装</t>
  </si>
  <si>
    <t>安装范围要求</t>
  </si>
  <si>
    <t>空调设备的安装、调试、验收、室内外机安装、凝结水管（含保温）安装，铜管及保温安装、信号线及控制线敷设接线、线控器安装等全部内容，包括现场安装条件涉及到的运输、就位（吊装）、基础条件、水电、安全文明施工要求、除水电外的试运行所需耗材耗料及投标人认为应考虑的其他因素。</t>
  </si>
  <si>
    <t>安装进度要求</t>
  </si>
  <si>
    <t>各投标人现场考察应考虑各种风险因素。乙方自合同签订生效之日起60天内完成供货、安装，并按总包的总进度要求完成验收。</t>
  </si>
  <si>
    <t>安装人员配备</t>
  </si>
  <si>
    <r>
      <t>★项目经理须具备</t>
    </r>
    <r>
      <rPr>
        <b/>
        <sz val="12"/>
        <rFont val="宋体"/>
        <charset val="134"/>
      </rPr>
      <t xml:space="preserve">二级及以上建造师（机电工程类）职称证书。
</t>
    </r>
    <r>
      <rPr>
        <sz val="12"/>
        <rFont val="宋体"/>
        <charset val="134"/>
      </rPr>
      <t>项目经理持中级以上工程师（机电工程专业或暖通工程专业）职称证书的优先考虑。</t>
    </r>
  </si>
  <si>
    <t>质量控制</t>
  </si>
  <si>
    <t>应符合国家和上海市与本项目有关的各项质量和安全标准、规范和验收要求以及相关政府管理部门和行业有关规定和规程，标准、规范等不一致的，以要求严的为准。</t>
  </si>
  <si>
    <t>安装材料</t>
  </si>
  <si>
    <t>规格</t>
  </si>
  <si>
    <t>单位</t>
  </si>
  <si>
    <t>备注</t>
  </si>
  <si>
    <t>冷媒管</t>
  </si>
  <si>
    <t>φ6.4×0.8</t>
  </si>
  <si>
    <t>米</t>
  </si>
  <si>
    <t>φ9.5×0.8</t>
  </si>
  <si>
    <t>φ12.7×0.8</t>
  </si>
  <si>
    <t>φ15.9×1.0</t>
  </si>
  <si>
    <t>φ19.1×1.0</t>
  </si>
  <si>
    <t>φ22.2×1.0</t>
  </si>
  <si>
    <t>φ28.6×1.0</t>
  </si>
  <si>
    <t>φ31.8×1.2</t>
  </si>
  <si>
    <t>φ34.9×1.2</t>
  </si>
  <si>
    <t>φ41.3×1.2</t>
  </si>
  <si>
    <t>橡塑保温管</t>
  </si>
  <si>
    <t>φ7×15</t>
  </si>
  <si>
    <t>φ10×15</t>
  </si>
  <si>
    <t>φ13×15</t>
  </si>
  <si>
    <t>φ16×15</t>
  </si>
  <si>
    <t>φ19×15</t>
  </si>
  <si>
    <t>φ22×20</t>
  </si>
  <si>
    <t>φ28×20</t>
  </si>
  <si>
    <t>φ32×20</t>
  </si>
  <si>
    <t>φ35×20</t>
  </si>
  <si>
    <t>φ42×20</t>
  </si>
  <si>
    <t>分歧管</t>
  </si>
  <si>
    <t>套</t>
  </si>
  <si>
    <t>冷凝水管（UPVC管）</t>
  </si>
  <si>
    <t>De25</t>
  </si>
  <si>
    <t>De32</t>
  </si>
  <si>
    <t>De40</t>
  </si>
  <si>
    <t>排水管保温</t>
  </si>
  <si>
    <t>φ25×10</t>
  </si>
  <si>
    <t>φ32×10</t>
  </si>
  <si>
    <t>φ40×10</t>
  </si>
  <si>
    <t>镀锌铁皮风管（含保温）</t>
  </si>
  <si>
    <t>t=0.75mm</t>
  </si>
  <si>
    <t>m2</t>
  </si>
  <si>
    <t>双层格栅风口</t>
  </si>
  <si>
    <t>1000×160</t>
  </si>
  <si>
    <t>个</t>
  </si>
  <si>
    <t>1400×160</t>
  </si>
  <si>
    <t>百叶回风口加网</t>
  </si>
  <si>
    <t>1000×250</t>
  </si>
  <si>
    <t>1400×250</t>
  </si>
  <si>
    <t>电工管</t>
  </si>
  <si>
    <t>UPC线管</t>
  </si>
  <si>
    <t>室内外机连接信号线</t>
  </si>
  <si>
    <t>RVVP2×1mm2</t>
  </si>
  <si>
    <t>有线控制器连线</t>
  </si>
  <si>
    <t>RVVP2×0.75mm2</t>
  </si>
  <si>
    <t>冷媒补充</t>
  </si>
  <si>
    <t>R410A</t>
  </si>
  <si>
    <t>kg</t>
  </si>
  <si>
    <t>多联机室内机安装费</t>
  </si>
  <si>
    <t>台</t>
  </si>
  <si>
    <t>多联机室外机安装费</t>
  </si>
  <si>
    <t>室外机搬运费</t>
  </si>
  <si>
    <t>冷媒管孔洞</t>
  </si>
  <si>
    <t>只</t>
  </si>
  <si>
    <t>系统打压、真空、调试</t>
  </si>
  <si>
    <t>系统</t>
  </si>
  <si>
    <t>备注：以上为主要安装材料清单，关于安装所涉及的其他辅材，投标人依据现场情况自行测算补充并报价，设备数量、技术参数及安装范围不变的情况下总报价包干使用。如果设备数量或技术参数发生调整，对调整部分按实结算，设备及安装材料的中标单价不变，数量按实调整。</t>
  </si>
  <si>
    <t>五、售后服务要求</t>
  </si>
  <si>
    <t>售后服务</t>
  </si>
  <si>
    <t>售后服务响应时间要求</t>
  </si>
  <si>
    <r>
      <rPr>
        <sz val="12"/>
        <color theme="1"/>
        <rFont val="宋体"/>
        <charset val="134"/>
      </rPr>
      <t>售后服务的响应时间：</t>
    </r>
    <r>
      <rPr>
        <b/>
        <sz val="12"/>
        <color theme="1"/>
        <rFont val="宋体"/>
        <charset val="134"/>
      </rPr>
      <t>2小时内</t>
    </r>
    <r>
      <rPr>
        <sz val="12"/>
        <color theme="1"/>
        <rFont val="宋体"/>
        <charset val="134"/>
      </rPr>
      <t>；到达现场时间：</t>
    </r>
    <r>
      <rPr>
        <b/>
        <sz val="12"/>
        <color theme="1"/>
        <rFont val="宋体"/>
        <charset val="134"/>
      </rPr>
      <t>4小时内</t>
    </r>
    <r>
      <rPr>
        <sz val="12"/>
        <color theme="1"/>
        <rFont val="宋体"/>
        <charset val="134"/>
      </rPr>
      <t>；免费质保期：多联机不少于</t>
    </r>
    <r>
      <rPr>
        <b/>
        <sz val="12"/>
        <color theme="1"/>
        <rFont val="宋体"/>
        <charset val="134"/>
      </rPr>
      <t>24</t>
    </r>
    <r>
      <rPr>
        <sz val="12"/>
        <color theme="1"/>
        <rFont val="宋体"/>
        <charset val="134"/>
      </rPr>
      <t>月。</t>
    </r>
  </si>
  <si>
    <t>服务内容与保修要求</t>
  </si>
  <si>
    <t>免费保修期内，凡设备在开箱检验、安装调试、设备试运转过程中发现的质量问题，实行包修、包换、包退，直至产品符合质量要求。免费负责修理和更换任何由于设备自身的质量问题造成的损坏及故障。保修期内，空调系统安装工程以及材料发生的的任何工程质量问题，实行包修、包换、包退、包安装，直至符合质量要求。</t>
  </si>
  <si>
    <t>维保内容与价格要求</t>
  </si>
  <si>
    <t>质保期内提供免费维修，包括但不限于常规巡检、故障应急处理。</t>
  </si>
  <si>
    <t>备品备件供货与价格要求</t>
  </si>
  <si>
    <r>
      <rPr>
        <sz val="12"/>
        <color theme="1"/>
        <rFont val="宋体"/>
        <charset val="134"/>
      </rPr>
      <t>提供免费质保期后备品备件清单及价格，并承诺</t>
    </r>
    <r>
      <rPr>
        <b/>
        <sz val="12"/>
        <color theme="1"/>
        <rFont val="宋体"/>
        <charset val="134"/>
      </rPr>
      <t>3</t>
    </r>
    <r>
      <rPr>
        <sz val="12"/>
        <color theme="1"/>
        <rFont val="宋体"/>
        <charset val="134"/>
      </rPr>
      <t>年内价格不变。</t>
    </r>
  </si>
  <si>
    <t>增值服务</t>
  </si>
  <si>
    <t>配备云端智能集控系统，可实现通过手机、电脑等远程集中控制，并无偿提供软件升级。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</si>
</sst>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Red]\(0.00\)"/>
    <numFmt numFmtId="178" formatCode="0.00_ "/>
  </numFmts>
  <fonts count="32">
    <font>
      <sz val="11"/>
      <color theme="1"/>
      <name val="宋体"/>
      <charset val="134"/>
    </font>
    <font>
      <sz val="11"/>
      <name val="宋体"/>
      <charset val="134"/>
    </font>
    <font>
      <b/>
      <sz val="16"/>
      <name val="黑体"/>
      <charset val="134"/>
    </font>
    <font>
      <b/>
      <sz val="16"/>
      <name val="宋体"/>
      <charset val="134"/>
    </font>
    <font>
      <b/>
      <sz val="12"/>
      <name val="宋体"/>
      <charset val="134"/>
    </font>
    <font>
      <sz val="12"/>
      <color rgb="FF000000"/>
      <name val="宋体"/>
      <charset val="134"/>
    </font>
    <font>
      <sz val="12"/>
      <color theme="1"/>
      <name val="宋体"/>
      <charset val="134"/>
    </font>
    <font>
      <sz val="11"/>
      <color theme="1"/>
      <name val="等线"/>
      <charset val="134"/>
      <scheme val="minor"/>
    </font>
    <font>
      <sz val="12"/>
      <name val="宋体"/>
      <charset val="134"/>
    </font>
    <font>
      <b/>
      <sz val="11"/>
      <color theme="1"/>
      <name val="等线"/>
      <charset val="134"/>
      <scheme val="minor"/>
    </font>
    <font>
      <b/>
      <sz val="12"/>
      <color theme="1"/>
      <name val="宋体"/>
      <charset val="134"/>
    </font>
    <font>
      <b/>
      <sz val="12"/>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2"/>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7" fillId="2"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3" borderId="13" applyNumberFormat="0" applyAlignment="0" applyProtection="0">
      <alignment vertical="center"/>
    </xf>
    <xf numFmtId="0" fontId="21" fillId="4" borderId="14" applyNumberFormat="0" applyAlignment="0" applyProtection="0">
      <alignment vertical="center"/>
    </xf>
    <xf numFmtId="0" fontId="22" fillId="4" borderId="13" applyNumberFormat="0" applyAlignment="0" applyProtection="0">
      <alignment vertical="center"/>
    </xf>
    <xf numFmtId="0" fontId="23" fillId="5"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9" fontId="7" fillId="0" borderId="0" applyFont="0" applyFill="0" applyBorder="0" applyAlignment="0" applyProtection="0">
      <alignment vertical="center"/>
    </xf>
  </cellStyleXfs>
  <cellXfs count="67">
    <xf numFmtId="0" fontId="0" fillId="0" borderId="0" xfId="0">
      <alignment vertical="center"/>
    </xf>
    <xf numFmtId="0" fontId="1" fillId="0" borderId="0" xfId="0" applyFont="1" applyFill="1" applyAlignment="1"/>
    <xf numFmtId="0" fontId="0" fillId="0" borderId="0" xfId="0" applyFill="1" applyAlignment="1"/>
    <xf numFmtId="0" fontId="0" fillId="0" borderId="0" xfId="0" applyFill="1" applyAlignment="1">
      <alignment horizontal="left"/>
    </xf>
    <xf numFmtId="0" fontId="0" fillId="0" borderId="0" xfId="0" applyFill="1" applyAlignment="1">
      <alignment wrapText="1"/>
    </xf>
    <xf numFmtId="0" fontId="2"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4" fillId="0" borderId="4" xfId="0" applyFont="1" applyFill="1" applyBorder="1" applyAlignment="1" applyProtection="1">
      <alignment vertical="center" wrapText="1"/>
      <protection locked="0"/>
    </xf>
    <xf numFmtId="0" fontId="4" fillId="0" borderId="5" xfId="0" applyFont="1" applyFill="1" applyBorder="1" applyAlignment="1" applyProtection="1">
      <alignment horizontal="left" vertical="center" wrapText="1"/>
      <protection locked="0"/>
    </xf>
    <xf numFmtId="0" fontId="4" fillId="0" borderId="5" xfId="0" applyFont="1" applyFill="1" applyBorder="1" applyAlignment="1" applyProtection="1">
      <alignment vertical="center" wrapText="1"/>
      <protection locked="0"/>
    </xf>
    <xf numFmtId="0" fontId="7" fillId="0" borderId="1" xfId="0" applyFont="1" applyFill="1" applyBorder="1" applyAlignment="1">
      <alignment horizontal="center" vertical="center"/>
    </xf>
    <xf numFmtId="0" fontId="4" fillId="0" borderId="4" xfId="0" applyFont="1" applyFill="1" applyBorder="1" applyAlignment="1" applyProtection="1">
      <alignment horizontal="right" vertical="center" wrapText="1"/>
      <protection locked="0"/>
    </xf>
    <xf numFmtId="0" fontId="4" fillId="0" borderId="5" xfId="0" applyFont="1" applyFill="1" applyBorder="1" applyAlignment="1" applyProtection="1">
      <alignment horizontal="right"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1" fillId="0" borderId="0" xfId="0" applyFont="1" applyFill="1" applyAlignment="1">
      <alignment horizontal="left" vertical="center"/>
    </xf>
    <xf numFmtId="0" fontId="8" fillId="0" borderId="3"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0" fontId="8" fillId="0" borderId="1" xfId="0" applyFont="1" applyFill="1" applyBorder="1" applyAlignment="1" applyProtection="1">
      <alignment horizontal="center" vertical="center"/>
      <protection locked="0"/>
    </xf>
    <xf numFmtId="0" fontId="8" fillId="0" borderId="4" xfId="0" applyFont="1" applyFill="1" applyBorder="1" applyAlignment="1" applyProtection="1">
      <alignment vertical="center" wrapText="1"/>
      <protection locked="0"/>
    </xf>
    <xf numFmtId="0" fontId="8" fillId="0" borderId="5" xfId="0" applyFont="1" applyFill="1" applyBorder="1" applyAlignment="1" applyProtection="1">
      <alignment vertical="center" wrapText="1"/>
      <protection locked="0"/>
    </xf>
    <xf numFmtId="0" fontId="9" fillId="0" borderId="1"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177" fontId="7" fillId="0" borderId="4" xfId="0" applyNumberFormat="1" applyFont="1" applyFill="1" applyBorder="1" applyAlignment="1">
      <alignment horizontal="center" vertical="center"/>
    </xf>
    <xf numFmtId="177" fontId="7" fillId="0" borderId="5" xfId="0" applyNumberFormat="1" applyFont="1" applyFill="1" applyBorder="1" applyAlignment="1">
      <alignment horizontal="center" vertical="center"/>
    </xf>
    <xf numFmtId="178" fontId="5" fillId="0" borderId="1" xfId="0" applyNumberFormat="1" applyFont="1" applyFill="1" applyBorder="1" applyAlignment="1" applyProtection="1">
      <alignment horizontal="center" vertical="center" wrapText="1"/>
      <protection locked="0"/>
    </xf>
    <xf numFmtId="0" fontId="4" fillId="0" borderId="8" xfId="0" applyFont="1" applyFill="1" applyBorder="1" applyAlignment="1" applyProtection="1">
      <alignment horizontal="right" vertical="center" wrapText="1"/>
      <protection locked="0"/>
    </xf>
    <xf numFmtId="0" fontId="11"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8" xfId="0" applyFont="1" applyFill="1" applyBorder="1" applyAlignment="1" applyProtection="1">
      <alignment vertical="center" wrapText="1"/>
      <protection locked="0"/>
    </xf>
    <xf numFmtId="0" fontId="9" fillId="0" borderId="8" xfId="0" applyFont="1" applyFill="1" applyBorder="1" applyAlignment="1" applyProtection="1">
      <alignment horizontal="center" vertical="center"/>
      <protection locked="0"/>
    </xf>
    <xf numFmtId="177" fontId="7" fillId="0" borderId="8"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0" fillId="0" borderId="0" xfId="0" applyFill="1" applyAlignment="1">
      <alignment horizontal="left" vertical="center" wrapText="1"/>
    </xf>
    <xf numFmtId="0" fontId="3"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tabSelected="1" zoomScale="85" zoomScaleNormal="85" workbookViewId="0">
      <pane ySplit="4" topLeftCell="A25" activePane="bottomLeft" state="frozen"/>
      <selection/>
      <selection pane="bottomLeft" activeCell="C35" sqref="C35:K35"/>
    </sheetView>
  </sheetViews>
  <sheetFormatPr defaultColWidth="9" defaultRowHeight="13.8"/>
  <cols>
    <col min="1" max="1" width="7.44444444444444" style="2" customWidth="1"/>
    <col min="2" max="2" width="34.8888888888889" style="3" customWidth="1"/>
    <col min="3" max="3" width="23.5555555555556" style="2" customWidth="1"/>
    <col min="4" max="6" width="13.1111111111111" style="2" customWidth="1"/>
    <col min="7" max="7" width="28.3333333333333" style="2" customWidth="1"/>
    <col min="8" max="8" width="16" style="2" customWidth="1"/>
    <col min="9" max="9" width="10.8888888888889" style="2" customWidth="1"/>
    <col min="10" max="10" width="19.5555555555556" style="4" customWidth="1"/>
    <col min="11" max="11" width="17.3333333333333" style="2" customWidth="1"/>
    <col min="12" max="16374" width="9" style="2"/>
  </cols>
  <sheetData>
    <row r="1" ht="49.5" customHeight="1" spans="1:11">
      <c r="A1" s="5" t="s">
        <v>0</v>
      </c>
      <c r="B1" s="6"/>
      <c r="C1" s="6"/>
      <c r="D1" s="6"/>
      <c r="E1" s="6"/>
      <c r="F1" s="6"/>
      <c r="G1" s="6"/>
      <c r="H1" s="6"/>
      <c r="I1" s="6"/>
      <c r="J1" s="6"/>
      <c r="K1" s="6"/>
    </row>
    <row r="2" ht="39" customHeight="1" spans="1:11">
      <c r="A2" s="7" t="s">
        <v>1</v>
      </c>
      <c r="B2" s="7"/>
      <c r="C2" s="7"/>
      <c r="D2" s="7"/>
      <c r="E2" s="7"/>
      <c r="F2" s="7"/>
      <c r="G2" s="7"/>
      <c r="H2" s="7"/>
      <c r="I2" s="7"/>
      <c r="J2" s="7"/>
      <c r="K2" s="7"/>
    </row>
    <row r="3" ht="28.5" customHeight="1" spans="1:11">
      <c r="A3" s="8" t="s">
        <v>2</v>
      </c>
      <c r="B3" s="9" t="s">
        <v>3</v>
      </c>
      <c r="C3" s="8" t="s">
        <v>4</v>
      </c>
      <c r="D3" s="8">
        <v>1.1</v>
      </c>
      <c r="E3" s="8">
        <v>1.2</v>
      </c>
      <c r="F3" s="8">
        <v>1.3</v>
      </c>
      <c r="G3" s="8">
        <v>1.4</v>
      </c>
      <c r="H3" s="8">
        <v>1.5</v>
      </c>
      <c r="I3" s="8">
        <v>1.6</v>
      </c>
      <c r="J3" s="8">
        <v>1.7</v>
      </c>
      <c r="K3" s="9"/>
    </row>
    <row r="4" ht="82.95" customHeight="1" spans="1:11">
      <c r="A4" s="8"/>
      <c r="B4" s="10"/>
      <c r="C4" s="8"/>
      <c r="D4" s="11" t="s">
        <v>5</v>
      </c>
      <c r="E4" s="11" t="s">
        <v>6</v>
      </c>
      <c r="F4" s="11" t="s">
        <v>7</v>
      </c>
      <c r="G4" s="11" t="s">
        <v>8</v>
      </c>
      <c r="H4" s="11" t="s">
        <v>9</v>
      </c>
      <c r="I4" s="11" t="s">
        <v>10</v>
      </c>
      <c r="J4" s="8" t="s">
        <v>11</v>
      </c>
      <c r="K4" s="8" t="s">
        <v>12</v>
      </c>
    </row>
    <row r="5" ht="19.5" customHeight="1" spans="1:11">
      <c r="A5" s="12">
        <v>1</v>
      </c>
      <c r="B5" s="12" t="s">
        <v>13</v>
      </c>
      <c r="C5" s="12">
        <v>2</v>
      </c>
      <c r="D5" s="12">
        <v>50</v>
      </c>
      <c r="E5" s="12">
        <v>51.2</v>
      </c>
      <c r="F5" s="12">
        <v>16.5</v>
      </c>
      <c r="G5" s="12">
        <v>63</v>
      </c>
      <c r="H5" s="12" t="s">
        <v>14</v>
      </c>
      <c r="I5" s="12">
        <v>78</v>
      </c>
      <c r="J5" s="12" t="s">
        <v>14</v>
      </c>
      <c r="K5" s="43">
        <v>1.12</v>
      </c>
    </row>
    <row r="6" ht="19.5" customHeight="1" spans="1:11">
      <c r="A6" s="12">
        <v>2</v>
      </c>
      <c r="B6" s="12" t="s">
        <v>15</v>
      </c>
      <c r="C6" s="12">
        <v>1</v>
      </c>
      <c r="D6" s="12">
        <v>55</v>
      </c>
      <c r="E6" s="12">
        <v>56.3</v>
      </c>
      <c r="F6" s="12">
        <v>17.5</v>
      </c>
      <c r="G6" s="12">
        <v>64</v>
      </c>
      <c r="H6" s="12" t="s">
        <v>14</v>
      </c>
      <c r="I6" s="12">
        <v>78</v>
      </c>
      <c r="J6" s="12" t="s">
        <v>14</v>
      </c>
      <c r="K6" s="43">
        <v>0.62</v>
      </c>
    </row>
    <row r="7" ht="19.5" customHeight="1" spans="1:11">
      <c r="A7" s="12">
        <v>3</v>
      </c>
      <c r="B7" s="12" t="s">
        <v>16</v>
      </c>
      <c r="C7" s="12">
        <v>1</v>
      </c>
      <c r="D7" s="12">
        <v>60</v>
      </c>
      <c r="E7" s="12">
        <v>61.4</v>
      </c>
      <c r="F7" s="12">
        <v>18.5</v>
      </c>
      <c r="G7" s="12">
        <v>64</v>
      </c>
      <c r="H7" s="12" t="s">
        <v>14</v>
      </c>
      <c r="I7" s="12">
        <v>78</v>
      </c>
      <c r="J7" s="12" t="s">
        <v>14</v>
      </c>
      <c r="K7" s="43">
        <v>0.67</v>
      </c>
    </row>
    <row r="8" ht="19.5" customHeight="1" spans="1:11">
      <c r="A8" s="12">
        <v>4</v>
      </c>
      <c r="B8" s="12" t="s">
        <v>17</v>
      </c>
      <c r="C8" s="12">
        <v>1</v>
      </c>
      <c r="D8" s="12">
        <v>65</v>
      </c>
      <c r="E8" s="12">
        <v>66.5</v>
      </c>
      <c r="F8" s="12">
        <v>20</v>
      </c>
      <c r="G8" s="12">
        <v>64</v>
      </c>
      <c r="H8" s="12" t="s">
        <v>14</v>
      </c>
      <c r="I8" s="12">
        <v>78</v>
      </c>
      <c r="J8" s="12" t="s">
        <v>14</v>
      </c>
      <c r="K8" s="43">
        <v>0.73</v>
      </c>
    </row>
    <row r="9" ht="19.5" customHeight="1" spans="1:11">
      <c r="A9" s="12">
        <v>4</v>
      </c>
      <c r="B9" s="12" t="s">
        <v>18</v>
      </c>
      <c r="C9" s="12">
        <v>1</v>
      </c>
      <c r="D9" s="12">
        <v>78</v>
      </c>
      <c r="E9" s="12">
        <v>88</v>
      </c>
      <c r="F9" s="12">
        <v>19.5</v>
      </c>
      <c r="G9" s="12">
        <v>63</v>
      </c>
      <c r="H9" s="12" t="s">
        <v>14</v>
      </c>
      <c r="I9" s="12">
        <v>150</v>
      </c>
      <c r="J9" s="12" t="s">
        <v>14</v>
      </c>
      <c r="K9" s="43">
        <v>0.87</v>
      </c>
    </row>
    <row r="10" ht="19.5" customHeight="1" spans="1:11">
      <c r="A10" s="12">
        <v>5</v>
      </c>
      <c r="B10" s="13" t="s">
        <v>19</v>
      </c>
      <c r="C10" s="12">
        <v>1</v>
      </c>
      <c r="D10" s="12">
        <v>89</v>
      </c>
      <c r="E10" s="38">
        <v>100</v>
      </c>
      <c r="F10" s="12">
        <v>24</v>
      </c>
      <c r="G10" s="12">
        <v>64</v>
      </c>
      <c r="H10" s="12" t="s">
        <v>14</v>
      </c>
      <c r="I10" s="12">
        <v>150</v>
      </c>
      <c r="J10" s="12" t="s">
        <v>14</v>
      </c>
      <c r="K10" s="43">
        <v>0.99</v>
      </c>
    </row>
    <row r="11" ht="18" customHeight="1" spans="1:11">
      <c r="A11" s="14"/>
      <c r="B11" s="15"/>
      <c r="C11" s="16"/>
      <c r="D11" s="16"/>
      <c r="E11" s="16"/>
      <c r="F11" s="16"/>
      <c r="G11" s="16"/>
      <c r="H11" s="16"/>
      <c r="I11" s="19" t="s">
        <v>20</v>
      </c>
      <c r="J11" s="44"/>
      <c r="K11" s="45" t="s">
        <v>21</v>
      </c>
    </row>
    <row r="12" ht="19.5" customHeight="1" spans="1:11">
      <c r="A12" s="12">
        <v>6</v>
      </c>
      <c r="B12" s="12" t="s">
        <v>22</v>
      </c>
      <c r="C12" s="12">
        <v>2</v>
      </c>
      <c r="D12" s="12">
        <v>4.5</v>
      </c>
      <c r="E12" s="12">
        <v>5</v>
      </c>
      <c r="F12" s="12">
        <v>0.028</v>
      </c>
      <c r="G12" s="12">
        <v>32</v>
      </c>
      <c r="H12" s="12">
        <v>13.5</v>
      </c>
      <c r="I12" s="12" t="s">
        <v>14</v>
      </c>
      <c r="J12" s="12" t="s">
        <v>23</v>
      </c>
      <c r="K12" s="43">
        <v>0.28</v>
      </c>
    </row>
    <row r="13" ht="19.5" customHeight="1" spans="1:11">
      <c r="A13" s="12">
        <v>7</v>
      </c>
      <c r="B13" s="12" t="s">
        <v>24</v>
      </c>
      <c r="C13" s="12">
        <v>1</v>
      </c>
      <c r="D13" s="12">
        <v>5.6</v>
      </c>
      <c r="E13" s="12">
        <v>6.3</v>
      </c>
      <c r="F13" s="12">
        <v>0.032</v>
      </c>
      <c r="G13" s="12">
        <v>33</v>
      </c>
      <c r="H13" s="12">
        <v>15.5</v>
      </c>
      <c r="I13" s="12" t="s">
        <v>14</v>
      </c>
      <c r="J13" s="12" t="s">
        <v>23</v>
      </c>
      <c r="K13" s="43">
        <v>0.17</v>
      </c>
    </row>
    <row r="14" ht="19.5" customHeight="1" spans="1:11">
      <c r="A14" s="12">
        <v>8</v>
      </c>
      <c r="B14" s="12" t="s">
        <v>25</v>
      </c>
      <c r="C14" s="12">
        <v>1</v>
      </c>
      <c r="D14" s="12">
        <v>7.1</v>
      </c>
      <c r="E14" s="12">
        <v>8</v>
      </c>
      <c r="F14" s="12">
        <v>0.035</v>
      </c>
      <c r="G14" s="12">
        <v>34</v>
      </c>
      <c r="H14" s="12">
        <v>16</v>
      </c>
      <c r="I14" s="12" t="s">
        <v>14</v>
      </c>
      <c r="J14" s="12" t="s">
        <v>23</v>
      </c>
      <c r="K14" s="43">
        <v>0.23</v>
      </c>
    </row>
    <row r="15" ht="19.5" customHeight="1" spans="1:11">
      <c r="A15" s="12">
        <v>9</v>
      </c>
      <c r="B15" s="12" t="s">
        <v>26</v>
      </c>
      <c r="C15" s="12">
        <v>4</v>
      </c>
      <c r="D15" s="12">
        <v>12.5</v>
      </c>
      <c r="E15" s="12">
        <v>14</v>
      </c>
      <c r="F15" s="12">
        <v>0.115</v>
      </c>
      <c r="G15" s="12">
        <v>44</v>
      </c>
      <c r="H15" s="12">
        <v>30</v>
      </c>
      <c r="I15" s="12" t="s">
        <v>14</v>
      </c>
      <c r="J15" s="12" t="s">
        <v>23</v>
      </c>
      <c r="K15" s="43">
        <v>1.6</v>
      </c>
    </row>
    <row r="16" ht="19.5" customHeight="1" spans="1:11">
      <c r="A16" s="12">
        <v>10</v>
      </c>
      <c r="B16" s="12" t="s">
        <v>27</v>
      </c>
      <c r="C16" s="17">
        <v>2</v>
      </c>
      <c r="D16" s="12">
        <v>4.5</v>
      </c>
      <c r="E16" s="12">
        <v>5</v>
      </c>
      <c r="F16" s="12">
        <v>0.045</v>
      </c>
      <c r="G16" s="12">
        <v>32</v>
      </c>
      <c r="H16" s="12">
        <v>9.5</v>
      </c>
      <c r="I16" s="12">
        <v>80</v>
      </c>
      <c r="J16" s="12" t="s">
        <v>23</v>
      </c>
      <c r="K16" s="43">
        <v>0.29</v>
      </c>
    </row>
    <row r="17" ht="19.5" customHeight="1" spans="1:11">
      <c r="A17" s="12">
        <v>11</v>
      </c>
      <c r="B17" s="12" t="s">
        <v>28</v>
      </c>
      <c r="C17" s="17">
        <v>29</v>
      </c>
      <c r="D17" s="12">
        <v>5.6</v>
      </c>
      <c r="E17" s="12">
        <v>6.3</v>
      </c>
      <c r="F17" s="12">
        <v>0.075</v>
      </c>
      <c r="G17" s="12">
        <v>35</v>
      </c>
      <c r="H17" s="12">
        <v>17.5</v>
      </c>
      <c r="I17" s="12">
        <v>80</v>
      </c>
      <c r="J17" s="12" t="s">
        <v>23</v>
      </c>
      <c r="K17" s="43">
        <v>5.18</v>
      </c>
    </row>
    <row r="18" ht="19.5" customHeight="1" spans="1:11">
      <c r="A18" s="12">
        <v>12</v>
      </c>
      <c r="B18" s="12" t="s">
        <v>29</v>
      </c>
      <c r="C18" s="17">
        <v>1</v>
      </c>
      <c r="D18" s="12">
        <v>7.1</v>
      </c>
      <c r="E18" s="12">
        <v>8</v>
      </c>
      <c r="F18" s="12">
        <v>0.075</v>
      </c>
      <c r="G18" s="12">
        <v>35</v>
      </c>
      <c r="H18" s="12">
        <v>17.5</v>
      </c>
      <c r="I18" s="12">
        <v>80</v>
      </c>
      <c r="J18" s="12" t="s">
        <v>23</v>
      </c>
      <c r="K18" s="43">
        <v>0.23</v>
      </c>
    </row>
    <row r="19" ht="19.5" customHeight="1" spans="1:11">
      <c r="A19" s="12">
        <v>13</v>
      </c>
      <c r="B19" s="12" t="s">
        <v>30</v>
      </c>
      <c r="C19" s="17">
        <v>2</v>
      </c>
      <c r="D19" s="12">
        <v>10</v>
      </c>
      <c r="E19" s="12">
        <v>11.2</v>
      </c>
      <c r="F19" s="12">
        <v>0.095</v>
      </c>
      <c r="G19" s="12">
        <v>35</v>
      </c>
      <c r="H19" s="12">
        <v>24</v>
      </c>
      <c r="I19" s="12">
        <v>100</v>
      </c>
      <c r="J19" s="12" t="s">
        <v>23</v>
      </c>
      <c r="K19" s="43">
        <v>0.64</v>
      </c>
    </row>
    <row r="20" ht="19.5" customHeight="1" spans="1:11">
      <c r="A20" s="12">
        <v>14</v>
      </c>
      <c r="B20" s="12" t="s">
        <v>31</v>
      </c>
      <c r="C20" s="17">
        <v>16</v>
      </c>
      <c r="D20" s="12">
        <v>12.5</v>
      </c>
      <c r="E20" s="12">
        <v>14</v>
      </c>
      <c r="F20" s="12">
        <v>0.12</v>
      </c>
      <c r="G20" s="12">
        <v>37</v>
      </c>
      <c r="H20" s="12">
        <v>28</v>
      </c>
      <c r="I20" s="12">
        <v>100</v>
      </c>
      <c r="J20" s="12" t="s">
        <v>23</v>
      </c>
      <c r="K20" s="43">
        <v>6.38</v>
      </c>
    </row>
    <row r="21" ht="20.25" customHeight="1" spans="1:11">
      <c r="A21" s="14"/>
      <c r="B21" s="15"/>
      <c r="C21" s="16"/>
      <c r="D21" s="16"/>
      <c r="E21" s="16"/>
      <c r="F21" s="16"/>
      <c r="G21" s="16"/>
      <c r="H21" s="16"/>
      <c r="I21" s="46" t="s">
        <v>32</v>
      </c>
      <c r="J21" s="47"/>
      <c r="K21" s="45" t="s">
        <v>33</v>
      </c>
    </row>
    <row r="22" ht="21" customHeight="1" spans="1:11">
      <c r="A22" s="18" t="s">
        <v>34</v>
      </c>
      <c r="B22" s="19"/>
      <c r="C22" s="19"/>
      <c r="D22" s="19"/>
      <c r="E22" s="19"/>
      <c r="F22" s="19"/>
      <c r="G22" s="19"/>
      <c r="H22" s="19"/>
      <c r="I22" s="19"/>
      <c r="J22" s="44"/>
      <c r="K22" s="8" t="s">
        <v>35</v>
      </c>
    </row>
    <row r="23" ht="19.5" customHeight="1" spans="1:11">
      <c r="A23" s="20" t="s">
        <v>36</v>
      </c>
      <c r="B23" s="21"/>
      <c r="C23" s="21"/>
      <c r="D23" s="21"/>
      <c r="E23" s="21"/>
      <c r="F23" s="21"/>
      <c r="G23" s="21"/>
      <c r="H23" s="21"/>
      <c r="I23" s="21"/>
      <c r="J23" s="48"/>
      <c r="K23" s="8" t="s">
        <v>12</v>
      </c>
    </row>
    <row r="24" s="1" customFormat="1" ht="30" customHeight="1" spans="1:11">
      <c r="A24" s="22">
        <v>2.1</v>
      </c>
      <c r="B24" s="22" t="s">
        <v>37</v>
      </c>
      <c r="C24" s="23" t="s">
        <v>38</v>
      </c>
      <c r="D24" s="24"/>
      <c r="E24" s="24"/>
      <c r="F24" s="24"/>
      <c r="G24" s="24"/>
      <c r="H24" s="24"/>
      <c r="I24" s="24"/>
      <c r="J24" s="49"/>
      <c r="K24" s="26" t="s">
        <v>39</v>
      </c>
    </row>
    <row r="25" s="1" customFormat="1" ht="100.05" customHeight="1" spans="1:11">
      <c r="A25" s="22">
        <v>2.2</v>
      </c>
      <c r="B25" s="25" t="s">
        <v>40</v>
      </c>
      <c r="C25" s="23" t="s">
        <v>41</v>
      </c>
      <c r="D25" s="24"/>
      <c r="E25" s="24"/>
      <c r="F25" s="24"/>
      <c r="G25" s="24"/>
      <c r="H25" s="24"/>
      <c r="I25" s="24"/>
      <c r="J25" s="49"/>
      <c r="K25" s="26" t="s">
        <v>39</v>
      </c>
    </row>
    <row r="26" s="1" customFormat="1" ht="41.25" customHeight="1" spans="1:11">
      <c r="A26" s="26">
        <v>2.3</v>
      </c>
      <c r="B26" s="26" t="s">
        <v>42</v>
      </c>
      <c r="C26" s="27" t="s">
        <v>43</v>
      </c>
      <c r="D26" s="23" t="s">
        <v>44</v>
      </c>
      <c r="E26" s="24"/>
      <c r="F26" s="24"/>
      <c r="G26" s="24"/>
      <c r="H26" s="24"/>
      <c r="I26" s="24"/>
      <c r="J26" s="49"/>
      <c r="K26" s="26" t="s">
        <v>45</v>
      </c>
    </row>
    <row r="27" s="1" customFormat="1" ht="57" customHeight="1" spans="1:11">
      <c r="A27" s="28"/>
      <c r="B27" s="28"/>
      <c r="C27" s="29" t="s">
        <v>46</v>
      </c>
      <c r="D27" s="24" t="s">
        <v>47</v>
      </c>
      <c r="E27" s="24"/>
      <c r="F27" s="24"/>
      <c r="G27" s="24"/>
      <c r="H27" s="24"/>
      <c r="I27" s="24"/>
      <c r="J27" s="49"/>
      <c r="K27" s="26" t="s">
        <v>48</v>
      </c>
    </row>
    <row r="28" s="1" customFormat="1" ht="46.5" customHeight="1" spans="1:11">
      <c r="A28" s="22">
        <v>2.4</v>
      </c>
      <c r="B28" s="26" t="s">
        <v>49</v>
      </c>
      <c r="C28" s="30" t="s">
        <v>50</v>
      </c>
      <c r="D28" s="31"/>
      <c r="E28" s="31"/>
      <c r="F28" s="31"/>
      <c r="G28" s="31"/>
      <c r="H28" s="31"/>
      <c r="I28" s="31"/>
      <c r="J28" s="50"/>
      <c r="K28" s="26" t="s">
        <v>48</v>
      </c>
    </row>
    <row r="29" s="1" customFormat="1" ht="22.95" customHeight="1" spans="1:11">
      <c r="A29" s="18" t="s">
        <v>51</v>
      </c>
      <c r="B29" s="19"/>
      <c r="C29" s="19"/>
      <c r="D29" s="19"/>
      <c r="E29" s="19"/>
      <c r="F29" s="19"/>
      <c r="G29" s="19"/>
      <c r="H29" s="19"/>
      <c r="I29" s="19"/>
      <c r="J29" s="44"/>
      <c r="K29" s="8" t="s">
        <v>52</v>
      </c>
    </row>
    <row r="30" s="1" customFormat="1" ht="28.05" customHeight="1" spans="1:11">
      <c r="A30" s="20" t="s">
        <v>53</v>
      </c>
      <c r="B30" s="21"/>
      <c r="C30" s="21"/>
      <c r="D30" s="21"/>
      <c r="E30" s="21"/>
      <c r="F30" s="21"/>
      <c r="G30" s="21"/>
      <c r="H30" s="21"/>
      <c r="I30" s="21"/>
      <c r="J30" s="21"/>
      <c r="K30" s="21"/>
    </row>
    <row r="31" s="1" customFormat="1" ht="33" customHeight="1" spans="1:11">
      <c r="A31" s="32">
        <v>3.1</v>
      </c>
      <c r="B31" s="26" t="s">
        <v>54</v>
      </c>
      <c r="C31" s="30" t="s">
        <v>55</v>
      </c>
      <c r="D31" s="31"/>
      <c r="E31" s="31"/>
      <c r="F31" s="31"/>
      <c r="G31" s="31"/>
      <c r="H31" s="31"/>
      <c r="I31" s="31"/>
      <c r="J31" s="50"/>
      <c r="K31" s="26" t="s">
        <v>56</v>
      </c>
    </row>
    <row r="32" s="1" customFormat="1" ht="33" customHeight="1" spans="1:11">
      <c r="A32" s="20" t="s">
        <v>57</v>
      </c>
      <c r="B32" s="21"/>
      <c r="C32" s="21"/>
      <c r="D32" s="21"/>
      <c r="E32" s="21"/>
      <c r="F32" s="21"/>
      <c r="G32" s="21"/>
      <c r="H32" s="21"/>
      <c r="I32" s="21"/>
      <c r="J32" s="21"/>
      <c r="K32" s="48"/>
    </row>
    <row r="33" s="1" customFormat="1" ht="54" customHeight="1" spans="1:11">
      <c r="A33" s="33" t="s">
        <v>58</v>
      </c>
      <c r="B33" s="29" t="s">
        <v>59</v>
      </c>
      <c r="C33" s="34" t="s">
        <v>60</v>
      </c>
      <c r="D33" s="35"/>
      <c r="E33" s="35"/>
      <c r="F33" s="35"/>
      <c r="G33" s="35"/>
      <c r="H33" s="35"/>
      <c r="I33" s="35"/>
      <c r="J33" s="35"/>
      <c r="K33" s="51"/>
    </row>
    <row r="34" ht="54" customHeight="1" spans="1:11">
      <c r="A34" s="33"/>
      <c r="B34" s="29" t="s">
        <v>61</v>
      </c>
      <c r="C34" s="34" t="s">
        <v>62</v>
      </c>
      <c r="D34" s="35"/>
      <c r="E34" s="35"/>
      <c r="F34" s="35"/>
      <c r="G34" s="35"/>
      <c r="H34" s="35"/>
      <c r="I34" s="35"/>
      <c r="J34" s="35"/>
      <c r="K34" s="51"/>
    </row>
    <row r="35" ht="54" customHeight="1" spans="1:11">
      <c r="A35" s="33"/>
      <c r="B35" s="29" t="s">
        <v>63</v>
      </c>
      <c r="C35" s="34" t="s">
        <v>64</v>
      </c>
      <c r="D35" s="35"/>
      <c r="E35" s="35"/>
      <c r="F35" s="35"/>
      <c r="G35" s="35"/>
      <c r="H35" s="35"/>
      <c r="I35" s="35"/>
      <c r="J35" s="35"/>
      <c r="K35" s="51"/>
    </row>
    <row r="36" ht="54" customHeight="1" spans="1:11">
      <c r="A36" s="33"/>
      <c r="B36" s="29" t="s">
        <v>65</v>
      </c>
      <c r="C36" s="34" t="s">
        <v>66</v>
      </c>
      <c r="D36" s="35"/>
      <c r="E36" s="35"/>
      <c r="F36" s="35"/>
      <c r="G36" s="35"/>
      <c r="H36" s="35"/>
      <c r="I36" s="35"/>
      <c r="J36" s="35"/>
      <c r="K36" s="51"/>
    </row>
    <row r="37" ht="22.05" customHeight="1" spans="1:11">
      <c r="A37" s="36" t="s">
        <v>2</v>
      </c>
      <c r="B37" s="37" t="s">
        <v>67</v>
      </c>
      <c r="C37" s="36" t="s">
        <v>68</v>
      </c>
      <c r="D37" s="36" t="s">
        <v>69</v>
      </c>
      <c r="E37" s="36" t="s">
        <v>4</v>
      </c>
      <c r="F37" s="39" t="s">
        <v>70</v>
      </c>
      <c r="G37" s="40"/>
      <c r="H37" s="40"/>
      <c r="I37" s="40"/>
      <c r="J37" s="40"/>
      <c r="K37" s="52"/>
    </row>
    <row r="38" ht="22.05" customHeight="1" spans="1:11">
      <c r="A38" s="17">
        <v>1</v>
      </c>
      <c r="B38" s="17" t="s">
        <v>71</v>
      </c>
      <c r="C38" s="17" t="s">
        <v>72</v>
      </c>
      <c r="D38" s="17" t="s">
        <v>73</v>
      </c>
      <c r="E38" s="17">
        <f>26</f>
        <v>26</v>
      </c>
      <c r="F38" s="41"/>
      <c r="G38" s="42"/>
      <c r="H38" s="42"/>
      <c r="I38" s="42"/>
      <c r="J38" s="42"/>
      <c r="K38" s="53"/>
    </row>
    <row r="39" ht="22.05" customHeight="1" spans="1:11">
      <c r="A39" s="17">
        <v>2</v>
      </c>
      <c r="B39" s="17" t="s">
        <v>71</v>
      </c>
      <c r="C39" s="17" t="s">
        <v>74</v>
      </c>
      <c r="D39" s="17" t="s">
        <v>73</v>
      </c>
      <c r="E39" s="17">
        <f>218+105+59</f>
        <v>382</v>
      </c>
      <c r="F39" s="41"/>
      <c r="G39" s="42"/>
      <c r="H39" s="42"/>
      <c r="I39" s="42"/>
      <c r="J39" s="42"/>
      <c r="K39" s="53"/>
    </row>
    <row r="40" ht="22.05" customHeight="1" spans="1:11">
      <c r="A40" s="17">
        <v>3</v>
      </c>
      <c r="B40" s="17" t="s">
        <v>71</v>
      </c>
      <c r="C40" s="17" t="s">
        <v>75</v>
      </c>
      <c r="D40" s="17" t="s">
        <v>73</v>
      </c>
      <c r="E40" s="17">
        <f>14+16+26</f>
        <v>56</v>
      </c>
      <c r="F40" s="41"/>
      <c r="G40" s="42"/>
      <c r="H40" s="42"/>
      <c r="I40" s="42"/>
      <c r="J40" s="42"/>
      <c r="K40" s="53"/>
    </row>
    <row r="41" ht="22.05" customHeight="1" spans="1:11">
      <c r="A41" s="17">
        <v>4</v>
      </c>
      <c r="B41" s="17" t="s">
        <v>71</v>
      </c>
      <c r="C41" s="17" t="s">
        <v>76</v>
      </c>
      <c r="D41" s="17" t="s">
        <v>73</v>
      </c>
      <c r="E41" s="17">
        <f>254+54+66</f>
        <v>374</v>
      </c>
      <c r="F41" s="41"/>
      <c r="G41" s="42"/>
      <c r="H41" s="42"/>
      <c r="I41" s="42"/>
      <c r="J41" s="42"/>
      <c r="K41" s="53"/>
    </row>
    <row r="42" ht="22.05" customHeight="1" spans="1:11">
      <c r="A42" s="17">
        <v>5</v>
      </c>
      <c r="B42" s="17" t="s">
        <v>71</v>
      </c>
      <c r="C42" s="17" t="s">
        <v>77</v>
      </c>
      <c r="D42" s="17" t="s">
        <v>73</v>
      </c>
      <c r="E42" s="17">
        <f>44+46+79+50</f>
        <v>219</v>
      </c>
      <c r="F42" s="41"/>
      <c r="G42" s="42"/>
      <c r="H42" s="42"/>
      <c r="I42" s="42"/>
      <c r="J42" s="42"/>
      <c r="K42" s="53"/>
    </row>
    <row r="43" ht="22.05" customHeight="1" spans="1:11">
      <c r="A43" s="17">
        <v>6</v>
      </c>
      <c r="B43" s="17" t="s">
        <v>71</v>
      </c>
      <c r="C43" s="17" t="s">
        <v>78</v>
      </c>
      <c r="D43" s="17" t="s">
        <v>73</v>
      </c>
      <c r="E43" s="17">
        <f>10+87+6</f>
        <v>103</v>
      </c>
      <c r="F43" s="41"/>
      <c r="G43" s="42"/>
      <c r="H43" s="42"/>
      <c r="I43" s="42"/>
      <c r="J43" s="42"/>
      <c r="K43" s="53"/>
    </row>
    <row r="44" ht="22.05" customHeight="1" spans="1:11">
      <c r="A44" s="17">
        <v>7</v>
      </c>
      <c r="B44" s="17" t="s">
        <v>71</v>
      </c>
      <c r="C44" s="17" t="s">
        <v>79</v>
      </c>
      <c r="D44" s="17" t="s">
        <v>73</v>
      </c>
      <c r="E44" s="17">
        <f>67+20+21</f>
        <v>108</v>
      </c>
      <c r="F44" s="41"/>
      <c r="G44" s="42"/>
      <c r="H44" s="42"/>
      <c r="I44" s="42"/>
      <c r="J44" s="42"/>
      <c r="K44" s="53"/>
    </row>
    <row r="45" ht="22.05" customHeight="1" spans="1:11">
      <c r="A45" s="17">
        <v>8</v>
      </c>
      <c r="B45" s="17" t="s">
        <v>71</v>
      </c>
      <c r="C45" s="17" t="s">
        <v>80</v>
      </c>
      <c r="D45" s="17" t="s">
        <v>73</v>
      </c>
      <c r="E45" s="17">
        <f>37</f>
        <v>37</v>
      </c>
      <c r="F45" s="41"/>
      <c r="G45" s="42"/>
      <c r="H45" s="42"/>
      <c r="I45" s="42"/>
      <c r="J45" s="42"/>
      <c r="K45" s="53"/>
    </row>
    <row r="46" ht="22.05" customHeight="1" spans="1:11">
      <c r="A46" s="17">
        <v>9</v>
      </c>
      <c r="B46" s="17" t="s">
        <v>71</v>
      </c>
      <c r="C46" s="17" t="s">
        <v>81</v>
      </c>
      <c r="D46" s="17" t="s">
        <v>73</v>
      </c>
      <c r="E46" s="17">
        <f>12+71</f>
        <v>83</v>
      </c>
      <c r="F46" s="41"/>
      <c r="G46" s="42"/>
      <c r="H46" s="42"/>
      <c r="I46" s="42"/>
      <c r="J46" s="42"/>
      <c r="K46" s="53"/>
    </row>
    <row r="47" ht="22.05" customHeight="1" spans="1:11">
      <c r="A47" s="17">
        <v>10</v>
      </c>
      <c r="B47" s="17" t="s">
        <v>71</v>
      </c>
      <c r="C47" s="17" t="s">
        <v>82</v>
      </c>
      <c r="D47" s="17" t="s">
        <v>73</v>
      </c>
      <c r="E47" s="17">
        <f>66+50</f>
        <v>116</v>
      </c>
      <c r="F47" s="41"/>
      <c r="G47" s="42"/>
      <c r="H47" s="42"/>
      <c r="I47" s="42"/>
      <c r="J47" s="42"/>
      <c r="K47" s="53"/>
    </row>
    <row r="48" ht="22.05" customHeight="1" spans="1:11">
      <c r="A48" s="17">
        <v>11</v>
      </c>
      <c r="B48" s="17" t="s">
        <v>83</v>
      </c>
      <c r="C48" s="17" t="s">
        <v>84</v>
      </c>
      <c r="D48" s="17" t="s">
        <v>73</v>
      </c>
      <c r="E48" s="17">
        <f>E38</f>
        <v>26</v>
      </c>
      <c r="F48" s="41"/>
      <c r="G48" s="42"/>
      <c r="H48" s="42"/>
      <c r="I48" s="42"/>
      <c r="J48" s="42"/>
      <c r="K48" s="53"/>
    </row>
    <row r="49" ht="22.05" customHeight="1" spans="1:11">
      <c r="A49" s="17">
        <v>12</v>
      </c>
      <c r="B49" s="17" t="s">
        <v>83</v>
      </c>
      <c r="C49" s="17" t="s">
        <v>85</v>
      </c>
      <c r="D49" s="17" t="s">
        <v>73</v>
      </c>
      <c r="E49" s="17">
        <f t="shared" ref="E49:E57" si="0">E39</f>
        <v>382</v>
      </c>
      <c r="F49" s="41"/>
      <c r="G49" s="42"/>
      <c r="H49" s="42"/>
      <c r="I49" s="42"/>
      <c r="J49" s="42"/>
      <c r="K49" s="53"/>
    </row>
    <row r="50" ht="22.05" customHeight="1" spans="1:11">
      <c r="A50" s="17">
        <v>13</v>
      </c>
      <c r="B50" s="17" t="s">
        <v>83</v>
      </c>
      <c r="C50" s="17" t="s">
        <v>86</v>
      </c>
      <c r="D50" s="17" t="s">
        <v>73</v>
      </c>
      <c r="E50" s="17">
        <f t="shared" si="0"/>
        <v>56</v>
      </c>
      <c r="F50" s="41"/>
      <c r="G50" s="42"/>
      <c r="H50" s="42"/>
      <c r="I50" s="42"/>
      <c r="J50" s="42"/>
      <c r="K50" s="53"/>
    </row>
    <row r="51" ht="22.05" customHeight="1" spans="1:11">
      <c r="A51" s="17">
        <v>14</v>
      </c>
      <c r="B51" s="17" t="s">
        <v>83</v>
      </c>
      <c r="C51" s="17" t="s">
        <v>87</v>
      </c>
      <c r="D51" s="17" t="s">
        <v>73</v>
      </c>
      <c r="E51" s="17">
        <f t="shared" si="0"/>
        <v>374</v>
      </c>
      <c r="F51" s="41"/>
      <c r="G51" s="42"/>
      <c r="H51" s="42"/>
      <c r="I51" s="42"/>
      <c r="J51" s="42"/>
      <c r="K51" s="53"/>
    </row>
    <row r="52" ht="22.05" customHeight="1" spans="1:11">
      <c r="A52" s="17">
        <v>15</v>
      </c>
      <c r="B52" s="17" t="s">
        <v>83</v>
      </c>
      <c r="C52" s="17" t="s">
        <v>88</v>
      </c>
      <c r="D52" s="17" t="s">
        <v>73</v>
      </c>
      <c r="E52" s="17">
        <f t="shared" si="0"/>
        <v>219</v>
      </c>
      <c r="F52" s="41"/>
      <c r="G52" s="42"/>
      <c r="H52" s="42"/>
      <c r="I52" s="42"/>
      <c r="J52" s="42"/>
      <c r="K52" s="53"/>
    </row>
    <row r="53" ht="22.05" customHeight="1" spans="1:11">
      <c r="A53" s="17">
        <v>16</v>
      </c>
      <c r="B53" s="17" t="s">
        <v>83</v>
      </c>
      <c r="C53" s="17" t="s">
        <v>89</v>
      </c>
      <c r="D53" s="17" t="s">
        <v>73</v>
      </c>
      <c r="E53" s="17">
        <f t="shared" si="0"/>
        <v>103</v>
      </c>
      <c r="F53" s="41"/>
      <c r="G53" s="42"/>
      <c r="H53" s="42"/>
      <c r="I53" s="42"/>
      <c r="J53" s="42"/>
      <c r="K53" s="53"/>
    </row>
    <row r="54" ht="22.05" customHeight="1" spans="1:11">
      <c r="A54" s="17">
        <v>17</v>
      </c>
      <c r="B54" s="17" t="s">
        <v>83</v>
      </c>
      <c r="C54" s="17" t="s">
        <v>90</v>
      </c>
      <c r="D54" s="17" t="s">
        <v>73</v>
      </c>
      <c r="E54" s="17">
        <f t="shared" si="0"/>
        <v>108</v>
      </c>
      <c r="F54" s="41"/>
      <c r="G54" s="42"/>
      <c r="H54" s="42"/>
      <c r="I54" s="42"/>
      <c r="J54" s="42"/>
      <c r="K54" s="53"/>
    </row>
    <row r="55" ht="22.05" customHeight="1" spans="1:11">
      <c r="A55" s="17">
        <v>18</v>
      </c>
      <c r="B55" s="17" t="s">
        <v>83</v>
      </c>
      <c r="C55" s="17" t="s">
        <v>91</v>
      </c>
      <c r="D55" s="17" t="s">
        <v>73</v>
      </c>
      <c r="E55" s="17">
        <f t="shared" si="0"/>
        <v>37</v>
      </c>
      <c r="F55" s="41"/>
      <c r="G55" s="42"/>
      <c r="H55" s="42"/>
      <c r="I55" s="42"/>
      <c r="J55" s="42"/>
      <c r="K55" s="53"/>
    </row>
    <row r="56" ht="22.05" customHeight="1" spans="1:11">
      <c r="A56" s="17">
        <v>19</v>
      </c>
      <c r="B56" s="17" t="s">
        <v>83</v>
      </c>
      <c r="C56" s="17" t="s">
        <v>92</v>
      </c>
      <c r="D56" s="17" t="s">
        <v>73</v>
      </c>
      <c r="E56" s="17">
        <f t="shared" si="0"/>
        <v>83</v>
      </c>
      <c r="F56" s="41"/>
      <c r="G56" s="42"/>
      <c r="H56" s="42"/>
      <c r="I56" s="42"/>
      <c r="J56" s="42"/>
      <c r="K56" s="53"/>
    </row>
    <row r="57" ht="22.05" customHeight="1" spans="1:11">
      <c r="A57" s="17">
        <v>20</v>
      </c>
      <c r="B57" s="17" t="s">
        <v>83</v>
      </c>
      <c r="C57" s="17" t="s">
        <v>93</v>
      </c>
      <c r="D57" s="17" t="s">
        <v>73</v>
      </c>
      <c r="E57" s="17">
        <f t="shared" si="0"/>
        <v>116</v>
      </c>
      <c r="F57" s="41"/>
      <c r="G57" s="42"/>
      <c r="H57" s="42"/>
      <c r="I57" s="42"/>
      <c r="J57" s="42"/>
      <c r="K57" s="53"/>
    </row>
    <row r="58" ht="22.05" customHeight="1" spans="1:11">
      <c r="A58" s="17">
        <v>21</v>
      </c>
      <c r="B58" s="17" t="s">
        <v>94</v>
      </c>
      <c r="C58" s="17"/>
      <c r="D58" s="17" t="s">
        <v>95</v>
      </c>
      <c r="E58" s="17">
        <v>66</v>
      </c>
      <c r="F58" s="41"/>
      <c r="G58" s="42"/>
      <c r="H58" s="42"/>
      <c r="I58" s="42"/>
      <c r="J58" s="42"/>
      <c r="K58" s="53"/>
    </row>
    <row r="59" ht="22.05" customHeight="1" spans="1:11">
      <c r="A59" s="17">
        <v>22</v>
      </c>
      <c r="B59" s="17" t="s">
        <v>96</v>
      </c>
      <c r="C59" s="17" t="s">
        <v>97</v>
      </c>
      <c r="D59" s="17" t="s">
        <v>73</v>
      </c>
      <c r="E59" s="17">
        <f>140+86+50</f>
        <v>276</v>
      </c>
      <c r="F59" s="41"/>
      <c r="G59" s="42"/>
      <c r="H59" s="42"/>
      <c r="I59" s="42"/>
      <c r="J59" s="42"/>
      <c r="K59" s="53"/>
    </row>
    <row r="60" ht="22.05" customHeight="1" spans="1:11">
      <c r="A60" s="17">
        <v>23</v>
      </c>
      <c r="B60" s="17" t="s">
        <v>96</v>
      </c>
      <c r="C60" s="17" t="s">
        <v>98</v>
      </c>
      <c r="D60" s="17" t="s">
        <v>73</v>
      </c>
      <c r="E60" s="17">
        <f>43+40+25</f>
        <v>108</v>
      </c>
      <c r="F60" s="41"/>
      <c r="G60" s="42"/>
      <c r="H60" s="42"/>
      <c r="I60" s="42"/>
      <c r="J60" s="42"/>
      <c r="K60" s="53"/>
    </row>
    <row r="61" ht="22.05" customHeight="1" spans="1:11">
      <c r="A61" s="17">
        <v>24</v>
      </c>
      <c r="B61" s="17" t="s">
        <v>96</v>
      </c>
      <c r="C61" s="17" t="s">
        <v>99</v>
      </c>
      <c r="D61" s="17" t="s">
        <v>73</v>
      </c>
      <c r="E61" s="17">
        <f>54+66+10</f>
        <v>130</v>
      </c>
      <c r="F61" s="41"/>
      <c r="G61" s="42"/>
      <c r="H61" s="42"/>
      <c r="I61" s="42"/>
      <c r="J61" s="42"/>
      <c r="K61" s="53"/>
    </row>
    <row r="62" ht="22.05" customHeight="1" spans="1:11">
      <c r="A62" s="17">
        <v>25</v>
      </c>
      <c r="B62" s="17" t="s">
        <v>100</v>
      </c>
      <c r="C62" s="17" t="s">
        <v>101</v>
      </c>
      <c r="D62" s="17" t="s">
        <v>73</v>
      </c>
      <c r="E62" s="17">
        <f>E59</f>
        <v>276</v>
      </c>
      <c r="F62" s="41"/>
      <c r="G62" s="42"/>
      <c r="H62" s="42"/>
      <c r="I62" s="42"/>
      <c r="J62" s="42"/>
      <c r="K62" s="53"/>
    </row>
    <row r="63" ht="22.05" customHeight="1" spans="1:11">
      <c r="A63" s="17">
        <v>26</v>
      </c>
      <c r="B63" s="17" t="s">
        <v>100</v>
      </c>
      <c r="C63" s="17" t="s">
        <v>102</v>
      </c>
      <c r="D63" s="17" t="s">
        <v>73</v>
      </c>
      <c r="E63" s="17">
        <f>E60</f>
        <v>108</v>
      </c>
      <c r="F63" s="41"/>
      <c r="G63" s="42"/>
      <c r="H63" s="42"/>
      <c r="I63" s="42"/>
      <c r="J63" s="42"/>
      <c r="K63" s="53"/>
    </row>
    <row r="64" ht="22.05" customHeight="1" spans="1:11">
      <c r="A64" s="17">
        <v>27</v>
      </c>
      <c r="B64" s="17" t="s">
        <v>100</v>
      </c>
      <c r="C64" s="17" t="s">
        <v>103</v>
      </c>
      <c r="D64" s="17" t="s">
        <v>73</v>
      </c>
      <c r="E64" s="17">
        <f>E61</f>
        <v>130</v>
      </c>
      <c r="F64" s="41"/>
      <c r="G64" s="42"/>
      <c r="H64" s="42"/>
      <c r="I64" s="42"/>
      <c r="J64" s="42"/>
      <c r="K64" s="53"/>
    </row>
    <row r="65" ht="22.05" customHeight="1" spans="1:11">
      <c r="A65" s="17">
        <v>28</v>
      </c>
      <c r="B65" s="17" t="s">
        <v>104</v>
      </c>
      <c r="C65" s="17" t="s">
        <v>105</v>
      </c>
      <c r="D65" s="17" t="s">
        <v>106</v>
      </c>
      <c r="E65" s="17">
        <f>58+137</f>
        <v>195</v>
      </c>
      <c r="F65" s="41"/>
      <c r="G65" s="42"/>
      <c r="H65" s="42"/>
      <c r="I65" s="42"/>
      <c r="J65" s="42"/>
      <c r="K65" s="53"/>
    </row>
    <row r="66" ht="22.05" customHeight="1" spans="1:11">
      <c r="A66" s="17">
        <v>29</v>
      </c>
      <c r="B66" s="17" t="s">
        <v>107</v>
      </c>
      <c r="C66" s="17" t="s">
        <v>108</v>
      </c>
      <c r="D66" s="17" t="s">
        <v>109</v>
      </c>
      <c r="E66" s="17">
        <f>29+4</f>
        <v>33</v>
      </c>
      <c r="F66" s="41"/>
      <c r="G66" s="42"/>
      <c r="H66" s="42"/>
      <c r="I66" s="42"/>
      <c r="J66" s="42"/>
      <c r="K66" s="53"/>
    </row>
    <row r="67" ht="22.05" customHeight="1" spans="1:11">
      <c r="A67" s="17">
        <v>30</v>
      </c>
      <c r="B67" s="17" t="s">
        <v>107</v>
      </c>
      <c r="C67" s="17" t="s">
        <v>110</v>
      </c>
      <c r="D67" s="17" t="s">
        <v>109</v>
      </c>
      <c r="E67" s="17">
        <f>7</f>
        <v>7</v>
      </c>
      <c r="F67" s="41"/>
      <c r="G67" s="42"/>
      <c r="H67" s="42"/>
      <c r="I67" s="42"/>
      <c r="J67" s="42"/>
      <c r="K67" s="53"/>
    </row>
    <row r="68" ht="22.05" customHeight="1" spans="1:11">
      <c r="A68" s="17">
        <v>31</v>
      </c>
      <c r="B68" s="17" t="s">
        <v>111</v>
      </c>
      <c r="C68" s="17" t="s">
        <v>112</v>
      </c>
      <c r="D68" s="17" t="s">
        <v>109</v>
      </c>
      <c r="E68" s="17">
        <f>29+4</f>
        <v>33</v>
      </c>
      <c r="F68" s="41"/>
      <c r="G68" s="42"/>
      <c r="H68" s="42"/>
      <c r="I68" s="42"/>
      <c r="J68" s="42"/>
      <c r="K68" s="53"/>
    </row>
    <row r="69" ht="22.05" customHeight="1" spans="1:11">
      <c r="A69" s="17">
        <v>32</v>
      </c>
      <c r="B69" s="17" t="s">
        <v>111</v>
      </c>
      <c r="C69" s="17" t="s">
        <v>113</v>
      </c>
      <c r="D69" s="17" t="s">
        <v>109</v>
      </c>
      <c r="E69" s="17">
        <f>7</f>
        <v>7</v>
      </c>
      <c r="F69" s="41"/>
      <c r="G69" s="42"/>
      <c r="H69" s="42"/>
      <c r="I69" s="42"/>
      <c r="J69" s="42"/>
      <c r="K69" s="53"/>
    </row>
    <row r="70" ht="22.05" customHeight="1" spans="1:11">
      <c r="A70" s="17">
        <v>33</v>
      </c>
      <c r="B70" s="17" t="s">
        <v>114</v>
      </c>
      <c r="C70" s="17" t="s">
        <v>115</v>
      </c>
      <c r="D70" s="17" t="s">
        <v>73</v>
      </c>
      <c r="E70" s="17">
        <f>85+180+100</f>
        <v>365</v>
      </c>
      <c r="F70" s="41"/>
      <c r="G70" s="42"/>
      <c r="H70" s="42"/>
      <c r="I70" s="42"/>
      <c r="J70" s="42"/>
      <c r="K70" s="53"/>
    </row>
    <row r="71" ht="22.05" customHeight="1" spans="1:11">
      <c r="A71" s="17">
        <v>34</v>
      </c>
      <c r="B71" s="17" t="s">
        <v>116</v>
      </c>
      <c r="C71" s="17" t="s">
        <v>117</v>
      </c>
      <c r="D71" s="17" t="s">
        <v>73</v>
      </c>
      <c r="E71" s="17">
        <f>316+259+232+50</f>
        <v>857</v>
      </c>
      <c r="F71" s="41"/>
      <c r="G71" s="42"/>
      <c r="H71" s="42"/>
      <c r="I71" s="42"/>
      <c r="J71" s="42"/>
      <c r="K71" s="53"/>
    </row>
    <row r="72" ht="22.05" customHeight="1" spans="1:11">
      <c r="A72" s="17">
        <v>35</v>
      </c>
      <c r="B72" s="17" t="s">
        <v>118</v>
      </c>
      <c r="C72" s="17" t="s">
        <v>119</v>
      </c>
      <c r="D72" s="17" t="s">
        <v>73</v>
      </c>
      <c r="E72" s="17">
        <f>87+190+110</f>
        <v>387</v>
      </c>
      <c r="F72" s="41"/>
      <c r="G72" s="42"/>
      <c r="H72" s="42"/>
      <c r="I72" s="42"/>
      <c r="J72" s="42"/>
      <c r="K72" s="53"/>
    </row>
    <row r="73" ht="22.05" customHeight="1" spans="1:11">
      <c r="A73" s="17">
        <v>36</v>
      </c>
      <c r="B73" s="17" t="s">
        <v>120</v>
      </c>
      <c r="C73" s="17" t="s">
        <v>121</v>
      </c>
      <c r="D73" s="17" t="s">
        <v>122</v>
      </c>
      <c r="E73" s="17">
        <f>55+40+20+5</f>
        <v>120</v>
      </c>
      <c r="F73" s="41"/>
      <c r="G73" s="42"/>
      <c r="H73" s="42"/>
      <c r="I73" s="42"/>
      <c r="J73" s="42"/>
      <c r="K73" s="53"/>
    </row>
    <row r="74" ht="22.05" customHeight="1" spans="1:11">
      <c r="A74" s="17">
        <v>37</v>
      </c>
      <c r="B74" s="17" t="s">
        <v>123</v>
      </c>
      <c r="C74" s="17"/>
      <c r="D74" s="17" t="s">
        <v>124</v>
      </c>
      <c r="E74" s="17">
        <v>62</v>
      </c>
      <c r="F74" s="41"/>
      <c r="G74" s="42"/>
      <c r="H74" s="42"/>
      <c r="I74" s="42"/>
      <c r="J74" s="42"/>
      <c r="K74" s="53"/>
    </row>
    <row r="75" ht="22.05" customHeight="1" spans="1:11">
      <c r="A75" s="17">
        <v>38</v>
      </c>
      <c r="B75" s="17" t="s">
        <v>125</v>
      </c>
      <c r="C75" s="17"/>
      <c r="D75" s="17" t="s">
        <v>124</v>
      </c>
      <c r="E75" s="17">
        <f>3+4+1</f>
        <v>8</v>
      </c>
      <c r="F75" s="41"/>
      <c r="G75" s="42"/>
      <c r="H75" s="42"/>
      <c r="I75" s="42"/>
      <c r="J75" s="42"/>
      <c r="K75" s="53"/>
    </row>
    <row r="76" ht="22.05" customHeight="1" spans="1:11">
      <c r="A76" s="17">
        <v>39</v>
      </c>
      <c r="B76" s="17" t="s">
        <v>126</v>
      </c>
      <c r="C76" s="17"/>
      <c r="D76" s="17" t="s">
        <v>124</v>
      </c>
      <c r="E76" s="17">
        <f>3+4+1</f>
        <v>8</v>
      </c>
      <c r="F76" s="41"/>
      <c r="G76" s="42"/>
      <c r="H76" s="42"/>
      <c r="I76" s="42"/>
      <c r="J76" s="42"/>
      <c r="K76" s="53"/>
    </row>
    <row r="77" ht="22.05" customHeight="1" spans="1:11">
      <c r="A77" s="17">
        <v>40</v>
      </c>
      <c r="B77" s="17" t="s">
        <v>127</v>
      </c>
      <c r="C77" s="17"/>
      <c r="D77" s="17" t="s">
        <v>128</v>
      </c>
      <c r="E77" s="17">
        <f>25+35+20</f>
        <v>80</v>
      </c>
      <c r="F77" s="41"/>
      <c r="G77" s="42"/>
      <c r="H77" s="42"/>
      <c r="I77" s="42"/>
      <c r="J77" s="42"/>
      <c r="K77" s="53"/>
    </row>
    <row r="78" ht="22.05" customHeight="1" spans="1:11">
      <c r="A78" s="17">
        <v>41</v>
      </c>
      <c r="B78" s="17" t="s">
        <v>129</v>
      </c>
      <c r="C78" s="17"/>
      <c r="D78" s="17" t="s">
        <v>130</v>
      </c>
      <c r="E78" s="17">
        <v>5</v>
      </c>
      <c r="F78" s="41"/>
      <c r="G78" s="42"/>
      <c r="H78" s="42"/>
      <c r="I78" s="42"/>
      <c r="J78" s="42"/>
      <c r="K78" s="53"/>
    </row>
    <row r="79" s="1" customFormat="1" ht="54" customHeight="1" spans="1:11">
      <c r="A79" s="54" t="s">
        <v>131</v>
      </c>
      <c r="B79" s="54"/>
      <c r="C79" s="54"/>
      <c r="D79" s="54"/>
      <c r="E79" s="54"/>
      <c r="F79" s="54"/>
      <c r="G79" s="54"/>
      <c r="H79" s="54"/>
      <c r="I79" s="54"/>
      <c r="J79" s="54"/>
      <c r="K79" s="54"/>
    </row>
    <row r="80" ht="31.95" customHeight="1" spans="1:11">
      <c r="A80" s="55" t="s">
        <v>132</v>
      </c>
      <c r="B80" s="56"/>
      <c r="C80" s="56"/>
      <c r="D80" s="56"/>
      <c r="E80" s="56"/>
      <c r="F80" s="56"/>
      <c r="G80" s="56"/>
      <c r="H80" s="56"/>
      <c r="I80" s="56"/>
      <c r="J80" s="56"/>
      <c r="K80" s="64"/>
    </row>
    <row r="81" ht="54" customHeight="1" spans="1:11">
      <c r="A81" s="57" t="s">
        <v>133</v>
      </c>
      <c r="B81" s="58" t="s">
        <v>134</v>
      </c>
      <c r="C81" s="59" t="s">
        <v>135</v>
      </c>
      <c r="D81" s="60"/>
      <c r="E81" s="60"/>
      <c r="F81" s="60"/>
      <c r="G81" s="60"/>
      <c r="H81" s="60"/>
      <c r="I81" s="60"/>
      <c r="J81" s="60"/>
      <c r="K81" s="65"/>
    </row>
    <row r="82" ht="54" customHeight="1" spans="1:11">
      <c r="A82" s="57"/>
      <c r="B82" s="58" t="s">
        <v>136</v>
      </c>
      <c r="C82" s="59" t="s">
        <v>137</v>
      </c>
      <c r="D82" s="60"/>
      <c r="E82" s="60"/>
      <c r="F82" s="60"/>
      <c r="G82" s="60"/>
      <c r="H82" s="60"/>
      <c r="I82" s="60"/>
      <c r="J82" s="60"/>
      <c r="K82" s="65"/>
    </row>
    <row r="83" ht="54" customHeight="1" spans="1:11">
      <c r="A83" s="57"/>
      <c r="B83" s="58" t="s">
        <v>138</v>
      </c>
      <c r="C83" s="59" t="s">
        <v>139</v>
      </c>
      <c r="D83" s="60"/>
      <c r="E83" s="60"/>
      <c r="F83" s="60"/>
      <c r="G83" s="60"/>
      <c r="H83" s="60"/>
      <c r="I83" s="60"/>
      <c r="J83" s="60"/>
      <c r="K83" s="65"/>
    </row>
    <row r="84" ht="54" customHeight="1" spans="1:11">
      <c r="A84" s="57"/>
      <c r="B84" s="58" t="s">
        <v>140</v>
      </c>
      <c r="C84" s="61" t="s">
        <v>141</v>
      </c>
      <c r="D84" s="62"/>
      <c r="E84" s="62"/>
      <c r="F84" s="62"/>
      <c r="G84" s="62"/>
      <c r="H84" s="62"/>
      <c r="I84" s="62"/>
      <c r="J84" s="62"/>
      <c r="K84" s="66"/>
    </row>
    <row r="85" ht="54" customHeight="1" spans="1:11">
      <c r="A85" s="57"/>
      <c r="B85" s="58" t="s">
        <v>142</v>
      </c>
      <c r="C85" s="61" t="s">
        <v>143</v>
      </c>
      <c r="D85" s="62"/>
      <c r="E85" s="62"/>
      <c r="F85" s="62"/>
      <c r="G85" s="62"/>
      <c r="H85" s="62"/>
      <c r="I85" s="62"/>
      <c r="J85" s="62"/>
      <c r="K85" s="66"/>
    </row>
    <row r="87" ht="48" customHeight="1" spans="1:11">
      <c r="A87" s="63"/>
      <c r="B87" s="63"/>
      <c r="C87" s="63"/>
      <c r="D87" s="63"/>
      <c r="E87" s="63"/>
      <c r="F87" s="63"/>
      <c r="G87" s="63"/>
      <c r="H87" s="63"/>
      <c r="I87" s="63"/>
      <c r="J87" s="63"/>
      <c r="K87" s="63"/>
    </row>
  </sheetData>
  <mergeCells count="76">
    <mergeCell ref="A1:K1"/>
    <mergeCell ref="A2:K2"/>
    <mergeCell ref="I11:J11"/>
    <mergeCell ref="I21:J21"/>
    <mergeCell ref="A22:J22"/>
    <mergeCell ref="A23:J23"/>
    <mergeCell ref="C24:J24"/>
    <mergeCell ref="C25:J25"/>
    <mergeCell ref="D26:J26"/>
    <mergeCell ref="D27:J27"/>
    <mergeCell ref="C28:J28"/>
    <mergeCell ref="A29:J29"/>
    <mergeCell ref="A30:K30"/>
    <mergeCell ref="C31:J31"/>
    <mergeCell ref="A32:K32"/>
    <mergeCell ref="C33:K33"/>
    <mergeCell ref="C34:K34"/>
    <mergeCell ref="C35:K35"/>
    <mergeCell ref="C36:K36"/>
    <mergeCell ref="F37:K37"/>
    <mergeCell ref="F38:K38"/>
    <mergeCell ref="F39:K39"/>
    <mergeCell ref="F40:K40"/>
    <mergeCell ref="F41:K41"/>
    <mergeCell ref="F42:K42"/>
    <mergeCell ref="F43:K43"/>
    <mergeCell ref="F44:K44"/>
    <mergeCell ref="F45:K45"/>
    <mergeCell ref="F46:K46"/>
    <mergeCell ref="F47:K47"/>
    <mergeCell ref="F48:K48"/>
    <mergeCell ref="F49:K49"/>
    <mergeCell ref="F50:K50"/>
    <mergeCell ref="F51:K51"/>
    <mergeCell ref="F52:K52"/>
    <mergeCell ref="F53:K53"/>
    <mergeCell ref="F54:K54"/>
    <mergeCell ref="F55:K55"/>
    <mergeCell ref="F56:K56"/>
    <mergeCell ref="F57:K57"/>
    <mergeCell ref="F58:K58"/>
    <mergeCell ref="F59:K59"/>
    <mergeCell ref="F60:K60"/>
    <mergeCell ref="F61:K61"/>
    <mergeCell ref="F62:K62"/>
    <mergeCell ref="F63:K63"/>
    <mergeCell ref="F64:K64"/>
    <mergeCell ref="F65:K65"/>
    <mergeCell ref="F66:K66"/>
    <mergeCell ref="F67:K67"/>
    <mergeCell ref="F68:K68"/>
    <mergeCell ref="F69:K69"/>
    <mergeCell ref="F70:K70"/>
    <mergeCell ref="F71:K71"/>
    <mergeCell ref="F72:K72"/>
    <mergeCell ref="F73:K73"/>
    <mergeCell ref="F74:K74"/>
    <mergeCell ref="F75:K75"/>
    <mergeCell ref="F76:K76"/>
    <mergeCell ref="F77:K77"/>
    <mergeCell ref="F78:K78"/>
    <mergeCell ref="A79:K79"/>
    <mergeCell ref="A80:K80"/>
    <mergeCell ref="C81:K81"/>
    <mergeCell ref="C82:K82"/>
    <mergeCell ref="C83:K83"/>
    <mergeCell ref="C84:K84"/>
    <mergeCell ref="C85:K85"/>
    <mergeCell ref="A87:K87"/>
    <mergeCell ref="A3:A4"/>
    <mergeCell ref="A26:A27"/>
    <mergeCell ref="A33:A36"/>
    <mergeCell ref="A81:A85"/>
    <mergeCell ref="B3:B4"/>
    <mergeCell ref="B26:B27"/>
    <mergeCell ref="C3:C4"/>
  </mergeCells>
  <pageMargins left="0.7" right="0.7" top="0.75" bottom="0.75" header="0.3" footer="0.3"/>
  <pageSetup paperSize="9" orientation="portrait"/>
  <headerFooter/>
  <ignoredErrors>
    <ignoredError sqref="E67:E68"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参数设置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cabbage</dc:creator>
  <cp:lastModifiedBy>李修辞</cp:lastModifiedBy>
  <dcterms:created xsi:type="dcterms:W3CDTF">2024-10-17T10:35:00Z</dcterms:created>
  <dcterms:modified xsi:type="dcterms:W3CDTF">2025-07-28T16:56:32Z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5F7D799774C9ED06CA63366836713257_43</vt:lpwstr>
  </property>
  <property fmtid="{D5CDD505-2E9C-101B-9397-08002B2CF9AE}" pid="3" name="KSOProductBuildVer">
    <vt:lpwstr>2052-12.8.2.18605</vt:lpwstr>
  </property>
  <property fmtid="{D5CDD505-2E9C-101B-9397-08002B2CF9AE}" pid="4" name="KSOReadingLayout">
    <vt:bool>true</vt:bool>
  </property>
</Properties>
</file>