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activeTab="1"/>
  </bookViews>
  <sheets>
    <sheet name="荣誉厅" sheetId="1" r:id="rId1"/>
    <sheet name="体验厅" sheetId="4" r:id="rId2"/>
  </sheets>
  <definedNames>
    <definedName name="_xlnm._FilterDatabase" localSheetId="0" hidden="1">荣誉厅!$A$1:$E$105</definedName>
    <definedName name="_xlnm._FilterDatabase" localSheetId="1" hidden="1">体验厅!$A$2:$E$39</definedName>
    <definedName name="_xlnm.Print_Area" localSheetId="1">体验厅!$A$1:$E$39</definedName>
    <definedName name="_xlnm.Print_Area" localSheetId="0">荣誉厅!$A$1:$E$105</definedName>
  </definedNames>
  <calcPr calcId="144525"/>
</workbook>
</file>

<file path=xl/sharedStrings.xml><?xml version="1.0" encoding="utf-8"?>
<sst xmlns="http://schemas.openxmlformats.org/spreadsheetml/2006/main" count="416" uniqueCount="244">
  <si>
    <t>荣誉厅参考清单</t>
  </si>
  <si>
    <t>序号</t>
  </si>
  <si>
    <t>项目名称</t>
  </si>
  <si>
    <t>项目特征描述</t>
  </si>
  <si>
    <t>单位</t>
  </si>
  <si>
    <t>工程量</t>
  </si>
  <si>
    <t>基础装修+艺术装置等</t>
  </si>
  <si>
    <t>地面保护</t>
  </si>
  <si>
    <t>原地面地砖成品保护</t>
  </si>
  <si>
    <t>m2</t>
  </si>
  <si>
    <t>原顶喷漆</t>
  </si>
  <si>
    <t>1.面层材料种类、规格：满批腻子刷乳胶漆各三遍，漆面无明显凹凸感、刷纹和流坠，无漏刷、泛色。
2.含自粘胶带（绷带）、批腻子、网格布、喷刷乳胶漆施工，含砂纸、阴阳角制作，阳角条等费用。</t>
  </si>
  <si>
    <t>顶面铝拉网吊顶</t>
  </si>
  <si>
    <t>1.龙骨:Φ8丝杆,M8膨胀螺栓固定50主龙@900,50副龙@300*600系列轻钢龙骨吊顶；
2.面层：定制铝拉网</t>
  </si>
  <si>
    <t>软膜灯箱UV吊顶</t>
  </si>
  <si>
    <t>1.龙骨:Φ8丝杆,M8膨胀螺栓固定50主龙@900,50副龙@300*600系列轻钢龙骨吊顶；
2.基层：9mm阻燃板，包含调平、防腐防火涂刷，开关、插座等开孔费用
3.9.5mm石膏板，钉眼防锈处理
4.批腻子、乳胶漆三遍饰面
5.面层：透光软膜UV画面封顶，含LED光源</t>
  </si>
  <si>
    <t>镜面不锈钢星空造型吊顶</t>
  </si>
  <si>
    <t>1.龙骨:Φ8丝杆,M8膨胀螺栓固定50主龙@900,50副龙@300*600系列轻钢龙骨吊顶；
2.基层：9mm阻燃板，包含调平、防腐防火涂刷，开关、插座等开孔费用
3.面层：镜面不锈钢，局部镂空，嵌亚克力星星发光造型</t>
  </si>
  <si>
    <t>穿孔铝板造型墙（馆名墙）</t>
  </si>
  <si>
    <t>1.轻钢龙骨，隔墙龙骨75系列，竖向间距600mm
2.9mm阻燃板基层，包含调平、防腐防火涂刷，开关、插座等开孔费用
3.批腻子、刷白色乳胶漆三遍
4.穿孔铝板（背发光）
5.金属剪影造型</t>
  </si>
  <si>
    <t>金属板（前言、习主席语录）</t>
  </si>
  <si>
    <t>1.轻钢龙骨，隔墙龙骨75系列，竖向间距600mm
2.9mm阻燃板基层，包含调平、防腐防火涂刷，开关、插座等开孔费用
3.密度板雕刻烤漆造型，表面艺术处理</t>
  </si>
  <si>
    <t>一级标题板</t>
  </si>
  <si>
    <t>1.轻钢龙骨，隔墙龙骨75系列，竖向间距600mm
2.双面9mm阻燃板基层，包含调平、防腐防火涂刷，开关、插座等开孔费用
3.单面铝板画面UV
4.单面石膏板基层，钉眼防锈处理
5.批腻子、刷白色乳胶漆三遍</t>
  </si>
  <si>
    <t>烤漆板UV吊挂</t>
  </si>
  <si>
    <t>1.钢架基层
2.双面9mm阻燃板基层，包含调平、防腐防火涂刷，开关、插座等开孔费用
3.单面烤漆板UV
4.单面石膏板基层，钉眼防锈处理
5.批腻子、刷白色乳胶漆三遍</t>
  </si>
  <si>
    <t>烤漆板UV独立展墙</t>
  </si>
  <si>
    <t>1.轻钢龙骨，隔墙龙骨75系列，竖向间距600mm
2.双面9mm阻燃板基层，包含调平、防腐防火涂刷，开关、插座等开孔费用
3.单面烤漆板UV
4.单面石膏板基层，钉眼防锈处理
5.批腻子、刷白色乳胶漆三遍</t>
  </si>
  <si>
    <t>烤漆板</t>
  </si>
  <si>
    <t>1.轻钢龙骨，隔墙龙骨75系列，竖向间距600mm
2.9mm阻燃板基层，包含调平、防腐防火涂刷，开关、插座等开孔费用
3.烤漆板</t>
  </si>
  <si>
    <t>烤漆板UV</t>
  </si>
  <si>
    <t>1.轻钢龙骨，隔墙龙骨75系列，竖向间距600mm
2.9mm阻燃板基层，包含调平、防腐防火涂刷，开关、插座等开孔费用
3.烤漆板UV</t>
  </si>
  <si>
    <t>宣绒布UV打印</t>
  </si>
  <si>
    <t>1.轻钢龙骨，隔墙龙骨75系列，竖向间距600mm
2.9mm阻燃板基层，包含调平、防腐防火涂刷，开关、插座等开孔费用
3.9.5mm石膏板基层，钉眼防锈处理
4.刷基膜，高清宣绒布UV打印</t>
  </si>
  <si>
    <t>橱窗</t>
  </si>
  <si>
    <t>进深600mm，按展开面积计算
1.木龙骨基层，刷防火涂料三遍
2.9mm阻燃板基层，包含调平、防腐防火涂刷，开关、插座等开孔费用
3.烤漆板饰面
4.门洞造型，门头制作</t>
  </si>
  <si>
    <t>壁龛</t>
  </si>
  <si>
    <t>进深150mm，按立面面积计算
1.木龙骨基层，刷防火涂料三遍
2.9mm阻燃板基层，包含调平、防腐防火涂刷，开关、插座等开孔费用
3.烤漆板饰面
4.外封超白钢化玻璃</t>
  </si>
  <si>
    <t>墙面造型</t>
  </si>
  <si>
    <t>木龙骨基层，刷防火涂料三遍</t>
  </si>
  <si>
    <t>软膜灯箱UV</t>
  </si>
  <si>
    <t>透光软膜UV画面，含LED光源</t>
  </si>
  <si>
    <t>金属剪影雕刻</t>
  </si>
  <si>
    <t>密度板剪影雕刻烤漆造型，一组长度约1.5m</t>
  </si>
  <si>
    <t>组</t>
  </si>
  <si>
    <t>金属剪影板雕刻造型，一组长度约2.5m</t>
  </si>
  <si>
    <t>暗门制作</t>
  </si>
  <si>
    <t>暗门制作及安装，含五金件</t>
  </si>
  <si>
    <t>樘</t>
  </si>
  <si>
    <t>肌理漆</t>
  </si>
  <si>
    <t>1.轻钢龙骨，隔墙龙骨75系列，竖向间距600mm
2.9mm阻燃板基层，包含调平、防腐防火涂刷，开关、插座等开孔费用
3.9.5mm石膏板基层，钉眼防锈处理
4.批腻子、刷肌理漆三遍</t>
  </si>
  <si>
    <t>磁吸板</t>
  </si>
  <si>
    <t>1.轻钢龙骨，隔墙龙骨75系列，竖向间距600mm
2.9mm阻燃板基层，包含调平、防腐防火涂刷，开关、插座等开孔费用
3.磁吸板</t>
  </si>
  <si>
    <t>定制标题装置</t>
  </si>
  <si>
    <t>1.金属地台，长1200*宽150mm*厚150mm
2.立体雕刻烤漆字，整体尺寸约1500*1200mm，厚度150mm</t>
  </si>
  <si>
    <t>个</t>
  </si>
  <si>
    <t>定制展台（3200*700mm）</t>
  </si>
  <si>
    <t>定制金属烤漆展台，上部钢化玻璃罩，后期深化设计</t>
  </si>
  <si>
    <t>定制展台（4500*700mm）</t>
  </si>
  <si>
    <t>场景门头制作</t>
  </si>
  <si>
    <t>1.轻钢龙骨，隔墙龙骨75系列，竖向间距600mm
2.双面9mm阻燃板基层，结构造型，包含调平、防腐防火涂刷，开关、插座等开孔费用
3.双面9.5mm石膏板基层，钉眼防锈处理
4.双面批腻子、刷肌理漆三遍
5.外贴红砖造型墙，饰面美术师现场做旧上色
后期深化设计</t>
  </si>
  <si>
    <t>定制互动展台</t>
  </si>
  <si>
    <t>尺寸1350*700mm，定制互动造型展台，金属烤漆</t>
  </si>
  <si>
    <t>老式电影放映机模型</t>
  </si>
  <si>
    <t>胶卷模型</t>
  </si>
  <si>
    <t>定制胶卷模型</t>
  </si>
  <si>
    <t>定制展台</t>
  </si>
  <si>
    <t>尺寸2800*400mm，定制金属烤漆展台</t>
  </si>
  <si>
    <t>超白钢化玻璃UV</t>
  </si>
  <si>
    <t>玻璃钢场景道具</t>
  </si>
  <si>
    <t>玻璃钢场景道具
1、设计小稿；
2、深化稿件；
3、小样制作及定稿；
4、大稿放样制作；
5、主体玻璃钢制作；
6、人物泥土塑形烧制；
7、主体完成做旧工艺上色；</t>
  </si>
  <si>
    <t>定制木质书柜</t>
  </si>
  <si>
    <t>定制木质书柜，按立面投影面积计算</t>
  </si>
  <si>
    <t>1.轻钢龙骨，隔墙龙骨75系列，竖向间距600mm
2.木龙骨基层，刷防火涂料三遍
3.9mm阻燃板基层，包含调平、防腐防火涂刷，开关、插座等开孔费用
4.烤漆板饰面
5.局部外挑造型展柜</t>
  </si>
  <si>
    <t>展品仿制</t>
  </si>
  <si>
    <t>老兵入党志愿书仿制</t>
  </si>
  <si>
    <t>定制展板</t>
  </si>
  <si>
    <t>磁吸展板</t>
  </si>
  <si>
    <t>亚克力展板</t>
  </si>
  <si>
    <t>PVC展板</t>
  </si>
  <si>
    <t>亚克力立体雕刻字</t>
  </si>
  <si>
    <t>8mm厚亚克力烤漆雕刻字</t>
  </si>
  <si>
    <t>cm</t>
  </si>
  <si>
    <t>金属立体雕刻字</t>
  </si>
  <si>
    <t>20mm厚不锈钢立体烤漆字</t>
  </si>
  <si>
    <t>亚克力发光字</t>
  </si>
  <si>
    <t>亚克力吸塑字-厚度5cm</t>
  </si>
  <si>
    <t>金属围边发光字</t>
  </si>
  <si>
    <t>不锈钢围边正发光字-亚克力-厚度5cm</t>
  </si>
  <si>
    <t>定制展架</t>
  </si>
  <si>
    <t>定制展托</t>
  </si>
  <si>
    <t>定制展托，布艺积木展托，按展开面积计算</t>
  </si>
  <si>
    <t>说明牌</t>
  </si>
  <si>
    <t>亚克力说明牌</t>
  </si>
  <si>
    <t>块</t>
  </si>
  <si>
    <t>电气管线敷设</t>
  </si>
  <si>
    <t>配管配线、接线盒、插座开关</t>
  </si>
  <si>
    <t>专业灯光</t>
  </si>
  <si>
    <t>筒灯、轨道射灯、LED灯带</t>
  </si>
  <si>
    <t>项</t>
  </si>
  <si>
    <t>措施费、税金</t>
  </si>
  <si>
    <t>措施费</t>
  </si>
  <si>
    <t>税金</t>
  </si>
  <si>
    <t>多媒体设备类</t>
  </si>
  <si>
    <t>49寸透明屏</t>
  </si>
  <si>
    <t>分 辨 率 1920*1080
对比度：3500:1
亮度均匀性：95%
显示样色：16.7M
响应时间：5ms
可视角度：178°/178
显示比例 16:9
背光类型 E-LDE
触摸技术：红外触摸，标配 10 点触摸控制</t>
  </si>
  <si>
    <t>台</t>
  </si>
  <si>
    <t>工控主机</t>
  </si>
  <si>
    <t>CPU:i5 7400
TT 水星
华硕B365
金士顿8G/2666
内存：4G DDR4
固态硬盘：金士顿120G SSD
显卡：GTX1050ti
航嘉工控500瓦
航嘉工控</t>
  </si>
  <si>
    <t>交互查询程序</t>
  </si>
  <si>
    <t>定制/开发/调试。
基于Unity3D平台开发，C#编程，TCP/UDP。
1.可外部更换及添加需要展示的图片及视频。
2.程序存在两个版本，根据建立的协议决定展示指定版本的图片视频以及图片。
3.基于与小屏建立的通讯协议接收到指定的播放暂停，以及返回指令，控制程序执行对应功能。
4.接收指定的长时间无人操作指令返回待机。
5.一键切换内容模式</t>
  </si>
  <si>
    <t>套</t>
  </si>
  <si>
    <t>UI设计制作（含交互特效动画）</t>
  </si>
  <si>
    <t>UI界面设计，根据UI设计相应界面，根据展项资料，图片处理，文字编排，效果设计内容定制操作界面，达到功能、视觉、操作、维护等方面需求。</t>
  </si>
  <si>
    <t>32寸一体机</t>
  </si>
  <si>
    <t>液晶等级 全新A+液晶显示面板
主板配置      I5-4代 8g  128g
分 辨 率 1920*1080
可视角度 89/89/89/89
显示比例 16:9
背光类型 E-LDE
屏幕亮度 ≥350cd/m2（典型值）
刷新频率 60HZ
表面处理 雾面（Haze1%）
支持颜色 16.7M(8-bit)
触摸参数
触摸方案 非接触式红外感应技术
触摸寿命 ＞50000万次
触摸点数 默认10点触摸
触摸表面 4mm钢化玻璃(物理钢化莫氏7级防爆,防眩光，蚀刻需要特殊定制）
响应速度 单点模式：点击8ms 连续 3ms
多点模式：点击 8ms 连续 5-8ms
触摸精度 ≦2mm</t>
  </si>
  <si>
    <t>P2高刷全彩柔性LED屏（3.2*1.76）</t>
  </si>
  <si>
    <t>1、像素点间距:≤2.0mm
2、单元板分辨率：≥12800Dots
3、刷新率：≥3840Hz，支持通过配套控制软件调节刷新率设置选项
4、像素构成：1R、1G、1B
5、封装方式：SMD表贴三合一，铜线封装，五面黑灯，表面不反光
6、驱动方式：恒流驱动
7、控制方式：同步控制系统
8、维护方式：前后双向维护
9、整屏平整度≤0.04mm
10、白平衡亮度：0-700cd/㎡可调；亮度调节：0-100%亮度可调，256级手动/自动调节，屏幕亮度具有随环境照度的变化任意调整功能；亮度均匀性：≥99%
11、色温800K-18000K可调；白平衡状态下色温在6500K±5%；色温为6500K时，100%75%50%25%档电平白场调节色温误差≤100K"
12、水平视角≥170°；垂直视角≥170°
13、对比度≥8500：1</t>
  </si>
  <si>
    <t>㎡</t>
  </si>
  <si>
    <t>电源</t>
  </si>
  <si>
    <t>输出：5V40A，过流保护/短路保护绝缘强度：500VDC，输出出厂电压5-5.1V，工作环境温度-30-+60℃</t>
  </si>
  <si>
    <t>接收卡</t>
  </si>
  <si>
    <t>单卡12个标准HUB75E接口，输出24组RGB数据。
★2、支持向导式设置，用户根据软件提示即可完成操作，便于完成模组的点亮。（需提供带有CNAS、ilac-MRA、CAM标识的检测报告）
★3、发送端到显示端延迟低至一帧，避免系统延迟导致的画面不同步问题。（需提供带有CNAS、ilac-MRA、CAM标识的检测报告）
4、为保障屏幕色彩一致性，支持亮度、色度逐点校正，提供校正低灰补偿，保障低灰显示效果。
5、支持一键修缝功能，可消除显示单元间的亮暗线，且不影响原始校正系数。
6、支持静态屏到128扫之间的任意扫描类型。
★7、为方便调试与维护，产品应支持智能串线功能，无需了解接收卡串线顺序，用户可根据屏幕闪烁提示，在软件上完成映射设置。（需提供带有CNAS、ilac-MRA、CAM标识的检测报告）
8、支持抽点显示与数据偏移，可完成异形屏带载，搭配专用异形发送设备时还可实现高保真图像变形显示，在异形屏幕上播放普通素材时有效避免内容缺失。
★9、支持一键回读与修复，维护更换卡时无需对其重新调试，可一键回读所有配置文件信息从而快速恢复参数设置。（需提供带有CNAS、ilac-MRA、CAM标识的检测报告）
★10、为方便调试与维护，产品系统可通过智能识别待连接的显示屏照片的方式快速显示屏连接设置时。（需提供带有CNAS、ilac-MRA、CAM标识的检测报告）
11、可对产品网络通信状态进行实时检测，反馈数据包总数、错误包数及网线连接顺序、在线接收卡数量等数据。
12、支持接收卡网口备份功能，备份状态下，接收卡网络数据为双向传输，保障显示屏播出正常。
★13、支持程序升级断电保护功能，保证产品后续升级的安全性。（需提供带有CNAS、ilac-MRA、CAM标识的检测报告）
★14、为保障显示效果，接收卡的亮度有效率与刷新率、灰度等级相对独立，可单独对亮度有效率进行调节而不引起其他两项参数变化。（需提供带有CNAS、ilac-MRA、CAM标识的检测报告）
15、为保证产品使用安全，产品具备抗电击及能量危险防护特性。
★16、具备色彩还原技术，能够针对LED屏显示特性，真实地展现图像原本色彩。（需提供带有CNAS、ilac-MRA、CAM标识的检测报告）
★17、支持任意倍频技术，能够有效消除手机拍摄时出现的扫描线。（需提供带有CNAS、ilac-MRA、CAM标识的检测报告）
18、支持3D显示功能，配合3D发送控制器或3D图像处理器可使屏幕具备3D显示效果。
19、为保证显示效果，接收卡的亮度有效率与刷新率、灰度等级相对独立，可单独对亮度有效率进行调节而不引起其他两项参数变化。
★20、为保障产品使用安全，产品应具备电源反接保护电路，防范电源反接伤害。（需提供带有CNAS、ilac-MRA、CAM标识的检测报告）
21、为保障系统信息安全，本产品核心运算芯片采用高性能国产芯片。
★22、可配合发送端设备对图像进行实时处理，使得显示屏在播放普通SDR图像素材时可以实现HDR显示效果。（需提供带有CNAS、ilac-MRA、CAM标识的检测报告）
★23、为便于后期维护，产品支持数据组交换，可修改HUB接口数据组交换，并固化到接收卡中。（需提供带有CNAS、ilac-MRA、CAM标识的检测报告）
24、支持旋转接收卡画面，实现90度、180度、270度、镜像画面显示。
25、支持通过按钮进入测试模板，用于模组显示测试。
★26、序列化升级：支持编辑需要升级的接收卡序列，便于多类型接收卡统一升级维护。（需提供带有CNAS、ilac-MRA、CAM标识的检测报告） 
27、可提供LED控制系统计算机软件著作权登记证书。
28、可提供控制卡生产厂家针对本项目的售后服务承诺函（加盖厂家鲜章）。
29、控制系统同品牌，与控制系统其他分项无缝兼容，完全满足控制系统性能需求。控制系统（含多画面拼接器、视频控制器、独立主控、同步接收卡）采用同一生产厂家同一品牌产品，严禁贴牌。
30、设备通过CQC认证、FCC认证、CE认证、RoHS2.0认证，并可提供相应证书（加盖厂家鲜章）</t>
  </si>
  <si>
    <t>处理器</t>
  </si>
  <si>
    <t>1、设备配备有真彩色LCD面板，可生动地显示设备状态信息。
2、输入支持2路DVI，2路HDMI，1路1/8" TRS 音频。
3、输出支持4路网口输出，整机分辨率可达260万像素，支持自定义分辨率，最宽可达4096像素，最高可达4096像素
★4、支持无缝切换：设备在进行信号切换时，期间无黑屏、闪烁现象。（需提供带有CNAS、ilac-MRA、CAM标识的检测报告）
★5、设备HDMI支持音频输入的同时具备独立的音频输入接口，音频输出信号可加嵌在网口输出信号当中进行传输，通过多功能卡可将音频解码。（需提供带有CNAS、ilac-MRA、CAM标识的检测报告）
6、支持键盘锁：可在设备上对按键进行锁定，防止施工调试后现场人员的误操作
7、支持亮度、对比度调节：可对设备整体的亮度和对比度进行调节，调节范围0-255
★8、 可对画面进行任意缩小放大，画面位置可任意设定，画面内容可裁剪。具备视频补偿处理算法，画面缩小无尺寸限制，并保留图像细节，减轻画面放大多倍后产生的失焦现象 。（需提供带有CNAS、ilac-MRA、CAM标识的检测报告）
★9、为便于显示屏后期维护，进行设备更换时， 新的设备可直接读取已经设置好的接收卡上的参数进行自身参数适配， 无需重新设置屏幕参数。（需提供带有CNAS、ilac-MRA、CAM标识的检测报告）
★10、为便于显示屏后期维护，进行接收卡更换时， 设备可直接下发正确参数给更换的接收卡， 无需重新配置接收卡参数。（需提供带有CNAS、ilac-MRA、CAM标识的检测报告）
★11、为保障设备长期安全使用，设备应支持通道保护功能，对设备输入、输出I/O接口进行保护，避免过电压、过电流的冲击；通道间相互独立，且彼此互补。（需提供带有CNAS、ilac-MRA、CAM标识的检测报告）
★12、设备应保证产品结构以及机械强度在使用过程中无风险，设备需要通过冲击试验、经受 750mm 高度不同方向跌落 3 次跌落试验测试，无危险呈现。设备可支持250N恒定作用力，外部防护罩可承受250N+10N的恒定作用力持续5S。（需提供带有CNAS、ilac-MRA、CAM标识的检测报告）
★13、设备通过CQC认证，并可提供相应证书（加盖厂家鲜章）。
★14、提供控制卡生产厂家针对本项目的售后服务承诺函（加盖厂家鲜章）。
★15、为保证系统稳定，操作简单方便，以及售后服务统一可靠，控制系统（视频控制器）必须具备优秀的前端视频处理功能，不再另行配置其他品牌或同一品牌下其他型号的视频处理器。控制系统（含多画面拼接器、视频控制器、独立主控、同步接收卡）及播控系统（含播控软件及服务器）采用同一生产厂家同一品牌产品。</t>
  </si>
  <si>
    <t>钢结构</t>
  </si>
  <si>
    <t>镀锌管结构焊接</t>
  </si>
  <si>
    <t>功放</t>
  </si>
  <si>
    <t>1、输出功率(8Ω):2×200W
2、输出声道:2组,4个接口
3、输入阻抗:10KΩ(balanced) 20KΩ(baIanced, paraIleI)
4、频率响应:20HZ-20KHz(0.5dB)
5、面板材料：铝合金，蓝色，银色拉丝边条
6、话筒输入：6路,4路6.5接口，2路卡农接口
7、音乐输入：4路，光纤、同轴、AUX（A和B）
8、产品尺寸：43*35*14
9、产品重量：9.6KG，整件重22KG
10、功能特点：MP3播放器；USB双解码；蓝牙连接；出色模拟效果；自带FBX防啸叫功能。
11.适用于多功能厅，会议室，家庭K歌，活动室等</t>
  </si>
  <si>
    <t>吸顶音箱</t>
  </si>
  <si>
    <t>额定功率：10-100W
灵敏度：92dB
定阻输入：8欧姆 
频率响应：55-20KHz
喇叭单元：6.5寸同轴高音
外部尺寸：240mm
开孔尺寸：200mm</t>
  </si>
  <si>
    <t>双屏交互查询程序</t>
  </si>
  <si>
    <t>小型工控主机</t>
  </si>
  <si>
    <t>i5CPU/8G内存条/120G固态/独立显卡</t>
  </si>
  <si>
    <t>耳机</t>
  </si>
  <si>
    <t>定制</t>
  </si>
  <si>
    <t>播放程序开发</t>
  </si>
  <si>
    <t>通过TCP/IP协议，RS232协议，进行任意播放调用指令</t>
  </si>
  <si>
    <t>历史故事的配音</t>
  </si>
  <si>
    <t>音频定制制作，3套</t>
  </si>
  <si>
    <t>43寸一体机</t>
  </si>
  <si>
    <t>专题片制作</t>
  </si>
  <si>
    <t>老兵荣誉照片包装，视频制作，图文介绍</t>
  </si>
  <si>
    <t>秒</t>
  </si>
  <si>
    <t>21.5寸一体机</t>
  </si>
  <si>
    <t>电动移动轨道组件</t>
  </si>
  <si>
    <t>超级静音，坚固、抗腐蚀。轨道采用全铝制，滑块和轨道之间悬空滑动，噪音低。</t>
  </si>
  <si>
    <t>米</t>
  </si>
  <si>
    <t>移动框架</t>
  </si>
  <si>
    <t>定制   移动外框架</t>
  </si>
  <si>
    <t>位置捕捉传感器</t>
  </si>
  <si>
    <t>定制 感应传感器</t>
  </si>
  <si>
    <t>控制器</t>
  </si>
  <si>
    <t>定制   控制器</t>
  </si>
  <si>
    <t>交互程序开发　</t>
  </si>
  <si>
    <t>定制/开发/调试。基于Unity3D平台开发，C#编程，TCP/UDP网络通讯。</t>
  </si>
  <si>
    <t>特效动画</t>
  </si>
  <si>
    <t>交互特效制作</t>
  </si>
  <si>
    <t>UI设计制作</t>
  </si>
  <si>
    <t>本程序具有自行设计的UI界面和高度可定制化的具体业务功能,可满足不同场景下的点播控制需求.同时自主研发的通讯应答处理机制保证了通讯的稳定性,可避免由网络异常带来的控制失效和延迟状况.</t>
  </si>
  <si>
    <t>55寸一体机</t>
  </si>
  <si>
    <t>信仰的力量相关纪录片，剪辑包装</t>
  </si>
  <si>
    <t>CPU:Intel 酷睿I5 外配散热器      
主板：技嘉/华硕 B250大板    
内存：金士顿DDR4 8G*2内存
显卡：技嘉GTX1050TI
硬盘：金士顿240GB  固态
电源：安钛克/航嘉/酷冷至尊/TT 450W                             操作系统：WIN 10 64位旗舰版（C盘60％.D盘40％二盘）
BIOS:要求断电后AC仍然可以网络唤醒功能的BIOS
机箱：4U工控机箱</t>
  </si>
  <si>
    <t>服务器机柜</t>
  </si>
  <si>
    <t>图腾专业机房机柜 2000*800*600mm 42U
标准配置：前门玻璃门，后门网格门。固定板7块，风扇组件1套，重型脚轮4只，支脚4只
承载：静载800KG(带支架)
防护等级：IP20
主要材料：SPCC优质冷轧钢板制作 厚度：方孔条2.0mm,安装梁1.5mm,其他1.2mm</t>
  </si>
  <si>
    <t>显示器</t>
  </si>
  <si>
    <t>认证型号:22B2
色数:16.7M
亮度:250cd/㎡
点距:0.248mm
长491.8mm；宽162.9mm；高387.7mm
HDMI接口
VGA接口
支持VGA接口</t>
  </si>
  <si>
    <t>键盘鼠标套装</t>
  </si>
  <si>
    <t>USB接口</t>
  </si>
  <si>
    <t>电源集控箱</t>
  </si>
  <si>
    <t>智能控制模块</t>
  </si>
  <si>
    <t>★1.8路大电流带常开/常闭触点继电器；最少单路支持功率2200w
★2.可0V-220V链接控制弱强电设备。
3.简易安装
★4.多种控制方式，支持RS-232控制，总线控制等。
5.支持手动控制。
★6.任意变换的网络ID设置；
7.自带8路，显示开关状态。</t>
  </si>
  <si>
    <t>串口/tcp服务器</t>
  </si>
  <si>
    <t>tcp控制器</t>
  </si>
  <si>
    <t>中控平板电脑</t>
  </si>
  <si>
    <t>屏幕尺寸大于等于10.2寸，内存大于等于64G</t>
  </si>
  <si>
    <t>网络交换机</t>
  </si>
  <si>
    <t>产品类型 千兆以太网交换机
应用层级 二层
传输速率 10/100/1000Mbps
交换方式 存储-转发
背板带宽 52Gbps
包转发率 38.69Mpps纠错
MAC地址表 8K
端口参数
端口结构 非模块化
端口数量 24个
端口描述 24个千兆电口
2个千兆上联光电复用口
其它参数
电源功率 400w
产品尺寸 440*240*44mm</t>
  </si>
  <si>
    <t>无线AP</t>
  </si>
  <si>
    <t>传输协议 2.4GHz频段支持802.11/b/g/n，5G频段802.11a/b/g/n/ac Wave1/Wave2
空间流数 2.4GHz 2条空间流，支持2x2 MIMO
5GHz 2条空间流，支持2x2 MIMO
传输速率 2.4GHz 支持300Mbps；5GHz支持867Mbps。整机1167Mbps。
业务端口 1个10/100/1000Mbps自协商以太网口，支持PoE受电；
1个DC电源接口；
1个Reset复位接口
供电方式 支持802.3af / 802.3at兼容供电；
支持DC 12V/1.5A直流电源本地供电；（注：电源适配器为选配件）
天线 内置全向天线
峰值功率 ＜12.95W
平均功率 ＜10W
安装方式 壁挂安装、吸顶安装
环境 工作温度：0°C～40°C
存储温度：-40°C～70°C
工作湿度：5％～95％（无凝结）
工作模式 AP模式与路由模式
接入用户数 40（2.4GHz频段8个，5GHz频段32个）
可划分8个SSID
支持SSID隐藏，每个SSID可配置单独的认证方式、加密机制，VLAN属性
支持基于SSID的用户数限制，支持基于射频卡的用户数限制
支持静态黑名单、支持静态白名单
支持WPA（TKIP）、WPA2（AES）、WPA-PSK数据加密
路由地址获取 支持静态IP地址、DHCP动态获取、PPPoE拨号
管理维护 支持整网设备一体化统一组网；
支持通过APP本地或远程管理；
支持Web本地管理；</t>
  </si>
  <si>
    <t>AC管理器</t>
  </si>
  <si>
    <t>路由器类型 上网行为管理路由器，企业级路由器，VPN路由器
网络标准 802.11a/n/ac和802.11b/g/n同时工作
网络协议 DHCP Relay
PoE
传输速率 10/100/1000Mbps
端口结构 非模块化
广域网接口 1个
局域网接口 4个
扩展模块 200台
功能参数
防火墙 内置防火墙
VPN支持 支持
其他参数
产品内存 内存：256MB，FLASH：16MB
电源电压 220V AC
产品尺寸 440×43.6×200mm
环境标准 工作温度:0-40℃
存储温度:-10-70℃
工作湿度:10%一90%(非擬露)
存储湿度:5%-95%(非疑露)纠错
其它特点 支持多SSID配置
支持信道设置
可理150个EAP
支持易网络AP自动发现,自动直接自动接入管理
支持本地转发浸游,湿游中断时间不大于50ms</t>
  </si>
  <si>
    <t>UI设计</t>
  </si>
  <si>
    <t>自行设计的UI界面和高度可定制化的具体业务功能,可满足不同场景下的控制需求.同时自主研发的通讯应答处理机制保证了通讯的稳定性,可避免由网络异常带来的控制失效和延迟状况.</t>
  </si>
  <si>
    <t>智能中央控制
服务器+中控系统</t>
  </si>
  <si>
    <t>1、24路可编程网络控制设备，支持电脑、互动平板、投影、电视、大屏系统等多媒体设备。
2、24路红外发射接口；支持RS-232/422/485控制总线，可任意扩展控制模块。
3、24路弱电继电器控制接口。 
4、智能中控系统采用物联网框架结构，分为连接层、感知层和智能处理层。物联网中控系统提供高稳定性同时，具备了高可扩展性。                                                                                                                 5、网络连接运用TCP/IP、WebSocket、Zigbee和Wifi等标准物联网连接协议，提供高速、稳定的连接网络。                                                                                                                                        6、系统支持各类感应设备互联，连接中控系统的设备具有唯一ID识别。                                                                                                                                                                             7、可以控制设备开关机、灯光控制、内容播放及各类展示控制。                                                                                                                                                                                                                                                                                                                                                 8、中央处理系统，采用Linux嵌入式系统，保证服务器高效处理和稳定运行。                                                                                                                                                                          9、控制端可以支持苹果IOS、安桌Android、Windows等操作系统的手机或平板电脑。</t>
  </si>
  <si>
    <t>智能灯光服务器端软件</t>
  </si>
  <si>
    <t>1.针对整个展厅或者具体展区的不同类型的灯光的开关控制（照明灯、灯带、荧光灯、彩灯、气氛灯灯）；一键整厅灯光开关
2.展厅显示设备分区开关和全部开关
3.展厅展示主机分区和全部开关</t>
  </si>
  <si>
    <t>智能客户端IPAD现实软件</t>
  </si>
  <si>
    <t>中控主机通讯编程，控制设备要求编制所有设备的逻辑控制
1：控制主机电脑开启/关闭，投影开启/关闭
2：控制强电设备开启/关闭，灯光开启/关闭
3：控制多媒体内容逻辑编程(影片播放/停止)</t>
  </si>
  <si>
    <t>沉浸式体验厅参考清单</t>
  </si>
  <si>
    <t>新建隔墙（场景塑形）</t>
  </si>
  <si>
    <t>1.轻钢龙骨，隔墙龙骨75系列，竖向间距600mm，局部钢架
2.9mm阻燃板基层，包含调平、防腐防火涂刷，开关、插座等开孔费用
3.9.5mm石膏板基层，钉眼防锈处理
4.批腻子、刷肌理漆三遍</t>
  </si>
  <si>
    <t>不锈钢踢脚线</t>
  </si>
  <si>
    <t>m</t>
  </si>
  <si>
    <t>洞洞板</t>
  </si>
  <si>
    <t>10mm厚亚克力烤漆雕刻字</t>
  </si>
  <si>
    <t>定制展架，挂钩等</t>
  </si>
  <si>
    <t>沉浸式空间场景制作</t>
  </si>
  <si>
    <t>按平面投影面积计算
1.新建墙体，实景复原环境，艺术家塑型，墙面墙绘、做旧处理。老上海街区，有弄堂、洋楼、仓库；设 “司令部”“电台室” 等关键建筑。从郊区的田野、村落，到市区的高楼大厦、弄堂小巷，高度还原的地形地貌与建筑，如吴淞口的码头、月浦的碉堡群、市区的苏州河等。
2.道具采购，如沙包、铁丝网、油桶掩体、旧海报、旗帜等
需后期深化设计</t>
  </si>
  <si>
    <t>筒灯、轨道射灯、LED灯带、场景氛围灯、LOGO灯</t>
  </si>
  <si>
    <t>按钮控制器</t>
  </si>
  <si>
    <t>互动位置实时偏移的数据采集，支持RS232 实时采集定位用户交互数据</t>
  </si>
  <si>
    <t>互动触发查询软件</t>
  </si>
  <si>
    <t>通过采集硬件数据，使用采集算法识别特征值，经过计算机识别出当前位置，通过人机交互转化为程序触发信号</t>
  </si>
  <si>
    <t>液晶等级 全新A+液晶显示面板
主板配置 I5-4代 8g  128g
分 辨 率 1920*1080
可视角度 89/89/89/89
显示比例 16:9
背光类型 E-LDE
屏幕亮度 ≥350cd/m2（典型值）
刷新频率 60HZ
表面处理 雾面（Haze1%）
支持颜色 16.7M(8-bit)
触摸参数
触摸方案 非接触式红外感应技术
触摸寿命 ＞50000万次
触摸点数 默认10点触摸
触摸表面 4mm钢化玻璃(物理钢化莫氏7级防爆,防眩光，蚀刻需要特殊定制）
响应速度 单点模式：点击8ms 连续 3ms
多点模式：点击 8ms 连续 5-8ms
触摸精度 ≦2mm</t>
  </si>
  <si>
    <t>配套交互程序开发</t>
  </si>
  <si>
    <t>对接主程序定制开发声光电实时互动程序开发，需提供触发节点指令</t>
  </si>
  <si>
    <t>电子方靶</t>
  </si>
  <si>
    <t>重量：1000g；功耗：可连续使用4小时；遥控距离：100米；激光感应距离：100米；激光感应时间：0.2秒；电子靶面无外接连线，全无线数据传输</t>
  </si>
  <si>
    <t>电子圆靶</t>
  </si>
  <si>
    <t>可装配于靶机单独使用，也可挂载于现有胸环靶、半身靶、全身靶使用；重量：1000g；功耗：可连续使用4小时；遥控距离：100米；激光感应距离：100米；激光感应时间：0.2秒；电子靶面无外接连线，全无线数据传输</t>
  </si>
  <si>
    <t>舵机</t>
  </si>
  <si>
    <t>靶机体积：最大边长8cm；重量500g；；可连续使用4小时；100米；采用全无线数据传输</t>
  </si>
  <si>
    <t>人体感应器</t>
  </si>
  <si>
    <t>遥控距离：40米；感应距离：1米；功耗：可连续使用4小时；人体感应器无外接连线，采用全无线数据传输；射手经过感应器触发信号，信号通过无线模块传输至管理终端。</t>
  </si>
  <si>
    <t>管理系统</t>
  </si>
  <si>
    <t>训练前的枪械校正、系统设置；训练科目设置，包括靶机隐显时间、联动控制、命中弹数等参数设置；参训人员管理，支持参训人员信息增加、修改、删除，可批量导入参训人员信息，训练时可从参训人员库里手工选择或自动分配至相应靶位；实时显示训练进程，在平面地图上显示靶面隐显、命中等信息；实时显示参训人员训练成绩，包括命中靶数、消耗弹药数、命中率等信息；最终训练成绩统计和结果评估；综合成绩显示、存储、回看</t>
  </si>
  <si>
    <t>管理系统硬件平台</t>
  </si>
  <si>
    <t>国产机（CPU和操作系统符合），CPU物理核数8核，基础主频2.8GHz；内存：16G；硬盘：256G SSD；显卡：显存4G，核心频率
1.35GHz；</t>
  </si>
  <si>
    <t>VR体验设备</t>
  </si>
  <si>
    <t>直升机模拟驾驶体验舱（双人位）</t>
  </si>
  <si>
    <t>1.飞行器面板仪表及控制面板 
①仿真塞斯纳等真实机型仪表面板，面板设施布局与真机型一致。
②面板包括：开关面板、断路器面板、油门面板、Garmin面板：G1000仪表PFD和MFD液晶屏仪表、空速计、高度计、姿态仪、配平轮等，背光可调。
Cessna172油门杆、桨距杆及混合比杆（注射针式）。
③航空电子系统采用物理综合仪表，具有背光功能，独立的音频面板，支持全球导航数据库更新。
2.摇杆、脚舵
全仿真 Cessna172 操纵盘（盘式），左右±900转动行程；前后大于20cm推拉行程；金属结构左右联动。
 Cessna172全金属脚舵，全金属结构，左右联动。
3.模拟舱 
①全钢制骨架，双座座模拟舱，规格尺寸能够满足两人乘坐，游客可通过打开模拟舱两边的门上去体验模拟飞行驾驶。
②舱体为飞机造型，整体感强。
③外壳采用玻璃钢材质，具有足够的强度，表面平整、光顺。
④2个两步梯上下模拟器及相关配套工具。</t>
  </si>
  <si>
    <t>视景系统（前面屏幕）</t>
  </si>
  <si>
    <t>它是用来模拟飞行员所看到的座舱外部的景象，从而使飞行员判断出飞机的姿态、位置、高度、速度以及天气等情况。采用22寸*3个显示器进行拼接显示，单个显示分辨率不低于1920*1080，总显示分辨率不低于5760*1080</t>
  </si>
  <si>
    <t>计算机系统</t>
  </si>
  <si>
    <t>（1）操作系统：不低于Windows 10；
（2）CPU：不低于Intel Core i7；
（3）运行内存：不低于16GB DDR4；
（4）固态硬盘：不低于256GB；
（5）显卡：不低于RTX 1060 Ti。</t>
  </si>
  <si>
    <t>含2个VR眼镜
颜色 银灰色
屏幕材质 BOE高清4K屏幕
接口：HDMI接口，支持光学设计视场角 110°
基本信息
机身长度 265mm × 195mm × 130mm
机身宽度 265mm
机身高度 195mm
产品净重（kg） 130mm
机身材质 PP</t>
  </si>
  <si>
    <t>模拟体验软件</t>
  </si>
  <si>
    <t>一款3D战斗机空战游戏，玩家在游戏中体验非常刺激的战斗机驾驶游戏，该游戏融合了多种玩法，在这里玩家将体验飞行、模拟、空战、射击等游戏乐趣，用最真实的游戏场景和背景音效，带给玩家最令人兴奋的身临其境的乐趣。</t>
  </si>
  <si>
    <t>音响系统（飞机驾驶舱）</t>
  </si>
  <si>
    <t>方形音响
阻抗: 5欧姆
频响范围: 33Hz(含)-20KHz(含)
峰值功率: 120W
输出功率: 60W
音箱类型: 有源低音炮
喇叭单元: 双喇叭
DSP调音类型: 通用
支持：蓝牙/SD卡/TF卡/AUX
总谐波失真≤0. 1%
信噪比20Hz〜20KHz
全球通用的工作电压范围：85V~265V,50~60Hz,带功率因数校正（PFC),满功率工作时PF＞0.95；
具有完整的保护功能：包含过载保护、短路保护、高频保护、直流保护、过热保护、电源功率限制保护、信号压限保护等
每通道采用独立的电源供电、独立的放大电路结构设计，使得系统通道互相隔离，一通道出问题时，不影响其它通道的正常工作，保证系统始终可以正常使用。</t>
  </si>
  <si>
    <t>中控控制主机</t>
  </si>
  <si>
    <t>CPU:Intel 酷睿I5  
散热器:AVC      
主板:华硕H510    
内存:金士顿DDR4 8G*2内存
显卡:技嘉GTX1050TI
硬盘:金士顿1Tb SSD M.2
电源:航嘉500W                             
操作系统:WIN10 64位旗舰版
机箱:4U工控机箱</t>
  </si>
  <si>
    <t>音响系统（整馆）</t>
  </si>
  <si>
    <t>全景声音响系统，主音箱3台，低频音响1台，配套功放、机柜、安装支架、线材等</t>
  </si>
  <si>
    <t>线材/辅料/电气附件</t>
  </si>
  <si>
    <t>国标线材，国标电缆，屏蔽线，其他线材</t>
  </si>
  <si>
    <t>机柜</t>
  </si>
  <si>
    <t>标准机柜</t>
  </si>
  <si>
    <t>配电柜</t>
  </si>
  <si>
    <t>标准定制</t>
  </si>
  <si>
    <t>安装调试</t>
  </si>
  <si>
    <t>设备集成、现场安装调试费</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</si>
</sst>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176" formatCode="0.00_ "/>
    <numFmt numFmtId="41" formatCode="_ * #,##0_ ;_ * \-#,##0_ ;_ * &quot;-&quot;_ ;_ @_ "/>
    <numFmt numFmtId="44" formatCode="_ &quot;￥&quot;* #,##0.00_ ;_ &quot;￥&quot;* \-#,##0.00_ ;_ &quot;￥&quot;* &quot;-&quot;??_ ;_ @_ "/>
  </numFmts>
  <fonts count="32">
    <font>
      <sz val="11"/>
      <color theme="1"/>
      <name val="宋体"/>
      <charset val="134"/>
      <scheme val="minor"/>
    </font>
    <font>
      <sz val="14"/>
      <color theme="1"/>
      <name val="宋体"/>
      <charset val="134"/>
      <scheme val="minor"/>
    </font>
    <font>
      <b/>
      <sz val="18"/>
      <color theme="1"/>
      <name val="宋体"/>
      <charset val="134"/>
      <scheme val="minor"/>
    </font>
    <font>
      <b/>
      <sz val="11"/>
      <color theme="1"/>
      <name val="宋体"/>
      <charset val="134"/>
    </font>
    <font>
      <b/>
      <sz val="14"/>
      <color theme="1"/>
      <name val="宋体"/>
      <charset val="134"/>
    </font>
    <font>
      <sz val="10"/>
      <color theme="1"/>
      <name val="宋体"/>
      <charset val="134"/>
      <scheme val="minor"/>
    </font>
    <font>
      <sz val="10"/>
      <name val="宋体"/>
      <charset val="134"/>
      <scheme val="minor"/>
    </font>
    <font>
      <sz val="10"/>
      <color theme="1"/>
      <name val="宋体"/>
      <charset val="134"/>
    </font>
    <font>
      <b/>
      <sz val="11"/>
      <name val="宋体"/>
      <charset val="134"/>
    </font>
    <font>
      <b/>
      <sz val="14"/>
      <name val="宋体"/>
      <charset val="134"/>
    </font>
    <font>
      <b/>
      <sz val="16"/>
      <color theme="1"/>
      <name val="宋体"/>
      <charset val="134"/>
      <scheme val="minor"/>
    </font>
    <font>
      <b/>
      <sz val="14"/>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color theme="1"/>
      <name val="宋体"/>
      <charset val="134"/>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style="thin">
        <color auto="1"/>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26" borderId="0" applyNumberFormat="0" applyBorder="0" applyAlignment="0" applyProtection="0">
      <alignment vertical="center"/>
    </xf>
    <xf numFmtId="0" fontId="28" fillId="23"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8"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15" applyNumberFormat="0" applyFont="0" applyAlignment="0" applyProtection="0">
      <alignment vertical="center"/>
    </xf>
    <xf numFmtId="0" fontId="21" fillId="28"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13" applyNumberFormat="0" applyFill="0" applyAlignment="0" applyProtection="0">
      <alignment vertical="center"/>
    </xf>
    <xf numFmtId="0" fontId="14" fillId="0" borderId="13" applyNumberFormat="0" applyFill="0" applyAlignment="0" applyProtection="0">
      <alignment vertical="center"/>
    </xf>
    <xf numFmtId="0" fontId="21" fillId="21" borderId="0" applyNumberFormat="0" applyBorder="0" applyAlignment="0" applyProtection="0">
      <alignment vertical="center"/>
    </xf>
    <xf numFmtId="0" fontId="17" fillId="0" borderId="17" applyNumberFormat="0" applyFill="0" applyAlignment="0" applyProtection="0">
      <alignment vertical="center"/>
    </xf>
    <xf numFmtId="0" fontId="21" fillId="20" borderId="0" applyNumberFormat="0" applyBorder="0" applyAlignment="0" applyProtection="0">
      <alignment vertical="center"/>
    </xf>
    <xf numFmtId="0" fontId="22" fillId="14" borderId="14" applyNumberFormat="0" applyAlignment="0" applyProtection="0">
      <alignment vertical="center"/>
    </xf>
    <xf numFmtId="0" fontId="31" fillId="14" borderId="18" applyNumberFormat="0" applyAlignment="0" applyProtection="0">
      <alignment vertical="center"/>
    </xf>
    <xf numFmtId="0" fontId="13" fillId="6" borderId="12" applyNumberFormat="0" applyAlignment="0" applyProtection="0">
      <alignment vertical="center"/>
    </xf>
    <xf numFmtId="0" fontId="12" fillId="25" borderId="0" applyNumberFormat="0" applyBorder="0" applyAlignment="0" applyProtection="0">
      <alignment vertical="center"/>
    </xf>
    <xf numFmtId="0" fontId="21" fillId="13" borderId="0" applyNumberFormat="0" applyBorder="0" applyAlignment="0" applyProtection="0">
      <alignment vertical="center"/>
    </xf>
    <xf numFmtId="0" fontId="30" fillId="0" borderId="19" applyNumberFormat="0" applyFill="0" applyAlignment="0" applyProtection="0">
      <alignment vertical="center"/>
    </xf>
    <xf numFmtId="0" fontId="24" fillId="0" borderId="16" applyNumberFormat="0" applyFill="0" applyAlignment="0" applyProtection="0">
      <alignment vertical="center"/>
    </xf>
    <xf numFmtId="0" fontId="29" fillId="24" borderId="0" applyNumberFormat="0" applyBorder="0" applyAlignment="0" applyProtection="0">
      <alignment vertical="center"/>
    </xf>
    <xf numFmtId="0" fontId="27" fillId="19" borderId="0" applyNumberFormat="0" applyBorder="0" applyAlignment="0" applyProtection="0">
      <alignment vertical="center"/>
    </xf>
    <xf numFmtId="0" fontId="12" fillId="32" borderId="0" applyNumberFormat="0" applyBorder="0" applyAlignment="0" applyProtection="0">
      <alignment vertical="center"/>
    </xf>
    <xf numFmtId="0" fontId="21" fillId="12" borderId="0" applyNumberFormat="0" applyBorder="0" applyAlignment="0" applyProtection="0">
      <alignment vertical="center"/>
    </xf>
    <xf numFmtId="0" fontId="12" fillId="31" borderId="0" applyNumberFormat="0" applyBorder="0" applyAlignment="0" applyProtection="0">
      <alignment vertical="center"/>
    </xf>
    <xf numFmtId="0" fontId="12" fillId="5" borderId="0" applyNumberFormat="0" applyBorder="0" applyAlignment="0" applyProtection="0">
      <alignment vertical="center"/>
    </xf>
    <xf numFmtId="0" fontId="12" fillId="30" borderId="0" applyNumberFormat="0" applyBorder="0" applyAlignment="0" applyProtection="0">
      <alignment vertical="center"/>
    </xf>
    <xf numFmtId="0" fontId="12"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2" fillId="29" borderId="0" applyNumberFormat="0" applyBorder="0" applyAlignment="0" applyProtection="0">
      <alignment vertical="center"/>
    </xf>
    <xf numFmtId="0" fontId="12" fillId="3" borderId="0" applyNumberFormat="0" applyBorder="0" applyAlignment="0" applyProtection="0">
      <alignment vertical="center"/>
    </xf>
    <xf numFmtId="0" fontId="21" fillId="10" borderId="0" applyNumberFormat="0" applyBorder="0" applyAlignment="0" applyProtection="0">
      <alignment vertical="center"/>
    </xf>
    <xf numFmtId="0" fontId="12"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2" fillId="7" borderId="0" applyNumberFormat="0" applyBorder="0" applyAlignment="0" applyProtection="0">
      <alignment vertical="center"/>
    </xf>
    <xf numFmtId="0" fontId="21" fillId="18" borderId="0" applyNumberFormat="0" applyBorder="0" applyAlignment="0" applyProtection="0">
      <alignment vertical="center"/>
    </xf>
    <xf numFmtId="0" fontId="20" fillId="0" borderId="0">
      <alignment vertical="center"/>
    </xf>
  </cellStyleXfs>
  <cellXfs count="57">
    <xf numFmtId="0" fontId="0" fillId="0" borderId="0" xfId="0">
      <alignment vertical="center"/>
    </xf>
    <xf numFmtId="0" fontId="0" fillId="0" borderId="0" xfId="0" applyFill="1" applyAlignment="1">
      <alignment vertical="center"/>
    </xf>
    <xf numFmtId="0" fontId="0" fillId="0" borderId="0" xfId="0" applyFill="1">
      <alignment vertical="center"/>
    </xf>
    <xf numFmtId="0" fontId="1" fillId="0" borderId="0" xfId="0" applyFont="1" applyFill="1" applyAlignment="1">
      <alignment horizontal="left" vertical="center" wrapText="1"/>
    </xf>
    <xf numFmtId="0" fontId="1" fillId="0" borderId="0" xfId="0" applyFont="1" applyFill="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wrapText="1"/>
    </xf>
    <xf numFmtId="49"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xf>
    <xf numFmtId="0" fontId="6" fillId="0" borderId="1" xfId="0" applyFont="1" applyFill="1" applyBorder="1" applyAlignment="1">
      <alignment horizontal="left" vertical="center" wrapText="1"/>
    </xf>
    <xf numFmtId="176" fontId="7" fillId="0" borderId="1" xfId="49" applyNumberFormat="1" applyFont="1" applyFill="1" applyBorder="1" applyAlignment="1">
      <alignment horizontal="left" vertical="center" wrapText="1"/>
    </xf>
    <xf numFmtId="0" fontId="7" fillId="0" borderId="1" xfId="49" applyFont="1" applyFill="1" applyBorder="1" applyAlignment="1">
      <alignment horizontal="left" vertical="center" wrapText="1"/>
    </xf>
    <xf numFmtId="0" fontId="5" fillId="0" borderId="1"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9"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7" fillId="0" borderId="1" xfId="0" applyNumberFormat="1" applyFont="1" applyFill="1" applyBorder="1" applyAlignment="1">
      <alignment horizontal="left" vertical="center" wrapText="1"/>
    </xf>
    <xf numFmtId="0" fontId="1" fillId="0" borderId="0" xfId="0" applyFont="1">
      <alignment vertical="center"/>
    </xf>
    <xf numFmtId="0" fontId="1" fillId="0" borderId="0" xfId="0" applyFont="1" applyAlignment="1">
      <alignment horizontal="center" vertical="center"/>
    </xf>
    <xf numFmtId="49" fontId="8" fillId="0" borderId="5" xfId="0" applyNumberFormat="1" applyFont="1" applyFill="1" applyBorder="1" applyAlignment="1">
      <alignment horizontal="center" vertical="center" wrapText="1"/>
    </xf>
    <xf numFmtId="0" fontId="9" fillId="0" borderId="5" xfId="0" applyNumberFormat="1" applyFont="1" applyFill="1" applyBorder="1" applyAlignment="1">
      <alignment horizontal="center" vertical="center" wrapText="1"/>
    </xf>
    <xf numFmtId="0" fontId="10"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1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1" fillId="0" borderId="8" xfId="0" applyFont="1" applyFill="1" applyBorder="1">
      <alignment vertical="center"/>
    </xf>
    <xf numFmtId="0" fontId="5" fillId="0" borderId="8" xfId="0" applyFont="1" applyFill="1" applyBorder="1" applyAlignment="1">
      <alignment horizontal="left" vertical="center" wrapText="1"/>
    </xf>
    <xf numFmtId="0" fontId="1" fillId="0" borderId="8" xfId="0" applyFont="1" applyFill="1" applyBorder="1" applyAlignment="1">
      <alignment horizontal="center" vertical="center"/>
    </xf>
    <xf numFmtId="0" fontId="1" fillId="0" borderId="1" xfId="0" applyFont="1" applyBorder="1" applyAlignment="1">
      <alignment horizontal="center" vertical="center"/>
    </xf>
    <xf numFmtId="0" fontId="0" fillId="0" borderId="0" xfId="0" applyFont="1" applyFill="1">
      <alignment vertical="center"/>
    </xf>
    <xf numFmtId="0" fontId="1" fillId="0" borderId="1" xfId="0" applyFont="1" applyFill="1" applyBorder="1">
      <alignment vertical="center"/>
    </xf>
    <xf numFmtId="0" fontId="1" fillId="0" borderId="1" xfId="0" applyFont="1" applyFill="1" applyBorder="1" applyAlignment="1">
      <alignment vertical="center" wrapText="1"/>
    </xf>
    <xf numFmtId="176" fontId="1" fillId="0" borderId="1" xfId="0" applyNumberFormat="1" applyFont="1" applyBorder="1" applyAlignment="1">
      <alignment horizontal="center" vertical="center"/>
    </xf>
    <xf numFmtId="0" fontId="10" fillId="0" borderId="0" xfId="0" applyFont="1" applyFill="1" applyAlignment="1">
      <alignment horizontal="center" vertical="center"/>
    </xf>
    <xf numFmtId="0" fontId="0" fillId="0" borderId="0" xfId="0" applyFont="1" applyFill="1" applyAlignment="1">
      <alignment horizontal="center" vertical="center"/>
    </xf>
    <xf numFmtId="9" fontId="1" fillId="0" borderId="1" xfId="0" applyNumberFormat="1" applyFont="1" applyBorder="1" applyAlignment="1">
      <alignment horizontal="center" vertical="center"/>
    </xf>
    <xf numFmtId="0" fontId="10" fillId="0" borderId="9" xfId="0" applyFont="1" applyFill="1" applyBorder="1" applyAlignment="1">
      <alignment horizontal="center" vertical="center"/>
    </xf>
    <xf numFmtId="0" fontId="11" fillId="0" borderId="10" xfId="0" applyFont="1" applyFill="1" applyBorder="1" applyAlignment="1">
      <alignment horizontal="center" vertical="center"/>
    </xf>
    <xf numFmtId="0" fontId="10" fillId="0" borderId="10" xfId="0" applyFont="1" applyFill="1" applyBorder="1" applyAlignment="1">
      <alignment horizontal="center" vertical="center"/>
    </xf>
    <xf numFmtId="0" fontId="1" fillId="0" borderId="8" xfId="0" applyFont="1" applyFill="1" applyBorder="1" applyAlignment="1">
      <alignment vertical="center" wrapText="1"/>
    </xf>
    <xf numFmtId="0" fontId="1" fillId="0" borderId="11" xfId="0" applyFont="1" applyFill="1" applyBorder="1" applyAlignment="1">
      <alignment horizontal="center" vertical="center"/>
    </xf>
    <xf numFmtId="0" fontId="1" fillId="0" borderId="2" xfId="0" applyFont="1" applyFill="1" applyBorder="1" applyAlignment="1">
      <alignment horizontal="center" vertical="center"/>
    </xf>
    <xf numFmtId="0" fontId="5" fillId="0" borderId="1" xfId="0" applyFont="1" applyFill="1" applyBorder="1" applyAlignment="1">
      <alignment horizontal="left" vertical="center"/>
    </xf>
    <xf numFmtId="0" fontId="1" fillId="0" borderId="5" xfId="0" applyFont="1" applyFill="1" applyBorder="1" applyAlignment="1">
      <alignment vertical="center" wrapText="1"/>
    </xf>
    <xf numFmtId="0" fontId="5" fillId="0" borderId="5" xfId="0" applyFont="1" applyFill="1" applyBorder="1" applyAlignment="1">
      <alignment vertical="center" wrapText="1"/>
    </xf>
    <xf numFmtId="0" fontId="1" fillId="0" borderId="5" xfId="0" applyFont="1" applyFill="1" applyBorder="1" applyAlignment="1">
      <alignment horizontal="center" vertical="center"/>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7"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D1"/>
      <color rgb="00FDE2DD"/>
      <color rgb="00FBC9BF"/>
      <color rgb="00FCE7CD"/>
      <color rgb="00EFEEB4"/>
      <color rgb="00E4C9FE"/>
      <color rgb="00D2EAF7"/>
      <color rgb="00F2E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05"/>
  <sheetViews>
    <sheetView view="pageBreakPreview" zoomScale="85" zoomScaleNormal="70" zoomScaleSheetLayoutView="85" topLeftCell="A115" workbookViewId="0">
      <selection activeCell="A1" sqref="A1:E1"/>
    </sheetView>
  </sheetViews>
  <sheetFormatPr defaultColWidth="9" defaultRowHeight="18.75" outlineLevelCol="5"/>
  <cols>
    <col min="1" max="1" width="6.375" customWidth="1"/>
    <col min="2" max="2" width="21.625" style="4" customWidth="1"/>
    <col min="3" max="3" width="94.775" customWidth="1"/>
    <col min="4" max="4" width="9" style="25"/>
    <col min="5" max="5" width="9.36666666666667" style="26"/>
    <col min="6" max="6" width="11.5416666666667"/>
    <col min="7" max="7" width="9.54166666666667"/>
  </cols>
  <sheetData>
    <row r="1" s="1" customFormat="1" ht="35" customHeight="1" spans="1:5">
      <c r="A1" s="5" t="s">
        <v>0</v>
      </c>
      <c r="B1" s="5"/>
      <c r="C1" s="5"/>
      <c r="D1" s="5"/>
      <c r="E1" s="5"/>
    </row>
    <row r="2" s="1" customFormat="1" ht="27" customHeight="1" spans="1:5">
      <c r="A2" s="27" t="s">
        <v>1</v>
      </c>
      <c r="B2" s="28" t="s">
        <v>2</v>
      </c>
      <c r="C2" s="28" t="s">
        <v>3</v>
      </c>
      <c r="D2" s="28" t="s">
        <v>4</v>
      </c>
      <c r="E2" s="28" t="s">
        <v>5</v>
      </c>
    </row>
    <row r="3" customFormat="1" ht="24" customHeight="1" spans="1:5">
      <c r="A3" s="29" t="s">
        <v>6</v>
      </c>
      <c r="B3" s="30"/>
      <c r="C3" s="31"/>
      <c r="D3" s="30"/>
      <c r="E3" s="30"/>
    </row>
    <row r="4" ht="24" customHeight="1" spans="1:6">
      <c r="A4" s="32">
        <v>1</v>
      </c>
      <c r="B4" s="33" t="s">
        <v>7</v>
      </c>
      <c r="C4" s="34" t="s">
        <v>8</v>
      </c>
      <c r="D4" s="35" t="s">
        <v>9</v>
      </c>
      <c r="E4" s="36">
        <f>17.3+10.02+263.19</f>
        <v>290.51</v>
      </c>
      <c r="F4" s="37"/>
    </row>
    <row r="5" ht="24" spans="1:6">
      <c r="A5" s="9">
        <v>2</v>
      </c>
      <c r="B5" s="38" t="s">
        <v>10</v>
      </c>
      <c r="C5" s="11" t="s">
        <v>11</v>
      </c>
      <c r="D5" s="12" t="s">
        <v>9</v>
      </c>
      <c r="E5" s="12">
        <f>263.19-44.27</f>
        <v>218.92</v>
      </c>
      <c r="F5" s="37"/>
    </row>
    <row r="6" ht="24" spans="1:6">
      <c r="A6" s="9">
        <v>3</v>
      </c>
      <c r="B6" s="38" t="s">
        <v>12</v>
      </c>
      <c r="C6" s="11" t="s">
        <v>13</v>
      </c>
      <c r="D6" s="12" t="s">
        <v>9</v>
      </c>
      <c r="E6" s="12">
        <f>263.19-44.27</f>
        <v>218.92</v>
      </c>
      <c r="F6" s="37"/>
    </row>
    <row r="7" ht="60" spans="1:6">
      <c r="A7" s="32">
        <v>4</v>
      </c>
      <c r="B7" s="38" t="s">
        <v>14</v>
      </c>
      <c r="C7" s="11" t="s">
        <v>15</v>
      </c>
      <c r="D7" s="12" t="s">
        <v>9</v>
      </c>
      <c r="E7" s="36">
        <v>20</v>
      </c>
      <c r="F7" s="37"/>
    </row>
    <row r="8" ht="37.5" spans="1:6">
      <c r="A8" s="32">
        <v>5</v>
      </c>
      <c r="B8" s="39" t="s">
        <v>16</v>
      </c>
      <c r="C8" s="11" t="s">
        <v>17</v>
      </c>
      <c r="D8" s="12" t="s">
        <v>9</v>
      </c>
      <c r="E8" s="36">
        <v>44.27</v>
      </c>
      <c r="F8" s="37"/>
    </row>
    <row r="9" ht="60" spans="1:6">
      <c r="A9" s="9">
        <v>6</v>
      </c>
      <c r="B9" s="39" t="s">
        <v>18</v>
      </c>
      <c r="C9" s="11" t="s">
        <v>19</v>
      </c>
      <c r="D9" s="12" t="s">
        <v>9</v>
      </c>
      <c r="E9" s="36">
        <f>4.4*2.4</f>
        <v>10.56</v>
      </c>
      <c r="F9" s="37"/>
    </row>
    <row r="10" s="2" customFormat="1" ht="37.5" spans="1:6">
      <c r="A10" s="9">
        <v>7</v>
      </c>
      <c r="B10" s="39" t="s">
        <v>20</v>
      </c>
      <c r="C10" s="11" t="s">
        <v>21</v>
      </c>
      <c r="D10" s="12" t="s">
        <v>9</v>
      </c>
      <c r="E10" s="14">
        <f>(1.78+1.63)*2.4</f>
        <v>8.184</v>
      </c>
      <c r="F10" s="37"/>
    </row>
    <row r="11" ht="60" spans="1:6">
      <c r="A11" s="32">
        <v>8</v>
      </c>
      <c r="B11" s="39" t="s">
        <v>22</v>
      </c>
      <c r="C11" s="11" t="s">
        <v>23</v>
      </c>
      <c r="D11" s="12" t="s">
        <v>9</v>
      </c>
      <c r="E11" s="36">
        <f>1.1*2.4+1.8*1.2</f>
        <v>4.8</v>
      </c>
      <c r="F11" s="37"/>
    </row>
    <row r="12" ht="60" spans="1:6">
      <c r="A12" s="32">
        <v>9</v>
      </c>
      <c r="B12" s="38" t="s">
        <v>24</v>
      </c>
      <c r="C12" s="11" t="s">
        <v>25</v>
      </c>
      <c r="D12" s="12" t="s">
        <v>9</v>
      </c>
      <c r="E12" s="36">
        <f>0.9*1.3+2.2*1.1+0.9*1.3+2.2*1.1+2.2*1.3+2*0.9+2.8*1.2+1.2*0.9+1.2*0.9+1.2*1.6</f>
        <v>19.28</v>
      </c>
      <c r="F12" s="37"/>
    </row>
    <row r="13" ht="60" spans="1:6">
      <c r="A13" s="9">
        <v>10</v>
      </c>
      <c r="B13" s="38" t="s">
        <v>26</v>
      </c>
      <c r="C13" s="11" t="s">
        <v>27</v>
      </c>
      <c r="D13" s="12" t="s">
        <v>9</v>
      </c>
      <c r="E13" s="36">
        <f>(1.77+1.84+2.69+1.77+1.84+2.59+1.1)*2.4+2.2*3.4-1.5*0.6+4.2*2.4</f>
        <v>49.3</v>
      </c>
      <c r="F13" s="37"/>
    </row>
    <row r="14" ht="36" spans="1:6">
      <c r="A14" s="9">
        <v>11</v>
      </c>
      <c r="B14" s="38" t="s">
        <v>28</v>
      </c>
      <c r="C14" s="11" t="s">
        <v>29</v>
      </c>
      <c r="D14" s="12" t="s">
        <v>9</v>
      </c>
      <c r="E14" s="40">
        <f>(1.6+2.4*3)*2.4+(15-1.6-1.8-2.7-1.7-1.7-3)*2.4+(0.6+0.4)*2.4+3.18*2.4-2.3*1.2+1.66*2.4+(0.85+0.68)*2.4</f>
        <v>42.048</v>
      </c>
      <c r="F14" s="37"/>
    </row>
    <row r="15" customFormat="1" ht="36" spans="1:6">
      <c r="A15" s="32">
        <v>12</v>
      </c>
      <c r="B15" s="38" t="s">
        <v>30</v>
      </c>
      <c r="C15" s="11" t="s">
        <v>31</v>
      </c>
      <c r="D15" s="12" t="s">
        <v>9</v>
      </c>
      <c r="E15" s="40">
        <f>3*2.4+3.18*2.4+(7.2+2.9)*1.5+1.2*2.3/2</f>
        <v>31.362</v>
      </c>
      <c r="F15" s="37"/>
    </row>
    <row r="16" customFormat="1" ht="48" spans="1:6">
      <c r="A16" s="32">
        <v>13</v>
      </c>
      <c r="B16" s="38" t="s">
        <v>32</v>
      </c>
      <c r="C16" s="11" t="s">
        <v>33</v>
      </c>
      <c r="D16" s="12" t="s">
        <v>9</v>
      </c>
      <c r="E16" s="36">
        <f>(1.6+1.8+2.7+1.7+1.7)*2.4</f>
        <v>22.8</v>
      </c>
      <c r="F16" s="37"/>
    </row>
    <row r="17" ht="60" spans="1:6">
      <c r="A17" s="9">
        <v>14</v>
      </c>
      <c r="B17" s="38" t="s">
        <v>34</v>
      </c>
      <c r="C17" s="11" t="s">
        <v>35</v>
      </c>
      <c r="D17" s="12" t="s">
        <v>9</v>
      </c>
      <c r="E17" s="12">
        <f>((1.6+2.4)*2+(1.8+2.4)*2+(2.7+2.4)*2+(1.7+2.4)*2*2)*0.6</f>
        <v>25.8</v>
      </c>
      <c r="F17" s="37"/>
    </row>
    <row r="18" customFormat="1" ht="60" spans="1:6">
      <c r="A18" s="9">
        <v>15</v>
      </c>
      <c r="B18" s="38" t="s">
        <v>36</v>
      </c>
      <c r="C18" s="11" t="s">
        <v>37</v>
      </c>
      <c r="D18" s="12" t="s">
        <v>9</v>
      </c>
      <c r="E18" s="14">
        <f>0.26*0.43*10</f>
        <v>1.118</v>
      </c>
      <c r="F18" s="37"/>
    </row>
    <row r="19" customFormat="1" spans="1:6">
      <c r="A19" s="32">
        <v>16</v>
      </c>
      <c r="B19" s="38" t="s">
        <v>38</v>
      </c>
      <c r="C19" s="11" t="s">
        <v>39</v>
      </c>
      <c r="D19" s="12" t="s">
        <v>9</v>
      </c>
      <c r="E19" s="14">
        <f>1.2*2.3</f>
        <v>2.76</v>
      </c>
      <c r="F19" s="37"/>
    </row>
    <row r="20" customFormat="1" spans="1:6">
      <c r="A20" s="32">
        <v>17</v>
      </c>
      <c r="B20" s="38" t="s">
        <v>40</v>
      </c>
      <c r="C20" s="11" t="s">
        <v>41</v>
      </c>
      <c r="D20" s="12" t="s">
        <v>9</v>
      </c>
      <c r="E20" s="12">
        <f>1.2*2.3/2</f>
        <v>1.38</v>
      </c>
      <c r="F20" s="37"/>
    </row>
    <row r="21" s="2" customFormat="1" spans="1:6">
      <c r="A21" s="9">
        <v>18</v>
      </c>
      <c r="B21" s="39" t="s">
        <v>42</v>
      </c>
      <c r="C21" s="11" t="s">
        <v>43</v>
      </c>
      <c r="D21" s="12" t="s">
        <v>44</v>
      </c>
      <c r="E21" s="14">
        <v>5</v>
      </c>
      <c r="F21" s="37"/>
    </row>
    <row r="22" customFormat="1" spans="1:6">
      <c r="A22" s="9">
        <v>19</v>
      </c>
      <c r="B22" s="38" t="s">
        <v>42</v>
      </c>
      <c r="C22" s="11" t="s">
        <v>45</v>
      </c>
      <c r="D22" s="12" t="s">
        <v>44</v>
      </c>
      <c r="E22" s="36">
        <v>1</v>
      </c>
      <c r="F22" s="37"/>
    </row>
    <row r="23" customFormat="1" spans="1:6">
      <c r="A23" s="32">
        <v>20</v>
      </c>
      <c r="B23" s="38" t="s">
        <v>46</v>
      </c>
      <c r="C23" s="11" t="s">
        <v>47</v>
      </c>
      <c r="D23" s="12" t="s">
        <v>48</v>
      </c>
      <c r="E23" s="36">
        <v>1</v>
      </c>
      <c r="F23" s="37"/>
    </row>
    <row r="24" customFormat="1" ht="48" spans="1:6">
      <c r="A24" s="32">
        <v>21</v>
      </c>
      <c r="B24" s="38" t="s">
        <v>49</v>
      </c>
      <c r="C24" s="11" t="s">
        <v>50</v>
      </c>
      <c r="D24" s="12" t="s">
        <v>9</v>
      </c>
      <c r="E24" s="40">
        <v>22.07</v>
      </c>
      <c r="F24" s="37"/>
    </row>
    <row r="25" customFormat="1" ht="36" spans="1:6">
      <c r="A25" s="9">
        <v>22</v>
      </c>
      <c r="B25" s="38" t="s">
        <v>51</v>
      </c>
      <c r="C25" s="11" t="s">
        <v>52</v>
      </c>
      <c r="D25" s="12" t="s">
        <v>9</v>
      </c>
      <c r="E25" s="40">
        <v>16.07</v>
      </c>
      <c r="F25" s="37"/>
    </row>
    <row r="26" customFormat="1" ht="24" spans="1:6">
      <c r="A26" s="9">
        <v>23</v>
      </c>
      <c r="B26" s="38" t="s">
        <v>53</v>
      </c>
      <c r="C26" s="11" t="s">
        <v>54</v>
      </c>
      <c r="D26" s="12" t="s">
        <v>55</v>
      </c>
      <c r="E26" s="36">
        <v>4</v>
      </c>
      <c r="F26" s="37"/>
    </row>
    <row r="27" customFormat="1" ht="37.5" spans="1:6">
      <c r="A27" s="32">
        <v>24</v>
      </c>
      <c r="B27" s="39" t="s">
        <v>56</v>
      </c>
      <c r="C27" s="11" t="s">
        <v>57</v>
      </c>
      <c r="D27" s="12" t="s">
        <v>55</v>
      </c>
      <c r="E27" s="36">
        <v>2</v>
      </c>
      <c r="F27" s="37"/>
    </row>
    <row r="28" ht="37.5" spans="1:6">
      <c r="A28" s="32">
        <v>25</v>
      </c>
      <c r="B28" s="39" t="s">
        <v>58</v>
      </c>
      <c r="C28" s="11" t="s">
        <v>57</v>
      </c>
      <c r="D28" s="12" t="s">
        <v>55</v>
      </c>
      <c r="E28" s="36">
        <v>2</v>
      </c>
      <c r="F28" s="37"/>
    </row>
    <row r="29" ht="72" spans="1:6">
      <c r="A29" s="9">
        <v>26</v>
      </c>
      <c r="B29" s="38" t="s">
        <v>59</v>
      </c>
      <c r="C29" s="11" t="s">
        <v>60</v>
      </c>
      <c r="D29" s="12" t="s">
        <v>9</v>
      </c>
      <c r="E29" s="36">
        <v>6.5</v>
      </c>
      <c r="F29" s="37"/>
    </row>
    <row r="30" spans="1:6">
      <c r="A30" s="9">
        <v>27</v>
      </c>
      <c r="B30" s="39" t="s">
        <v>61</v>
      </c>
      <c r="C30" s="11" t="s">
        <v>62</v>
      </c>
      <c r="D30" s="12" t="s">
        <v>55</v>
      </c>
      <c r="E30" s="36">
        <v>1</v>
      </c>
      <c r="F30" s="37"/>
    </row>
    <row r="31" ht="37.5" spans="1:6">
      <c r="A31" s="32">
        <v>28</v>
      </c>
      <c r="B31" s="39" t="s">
        <v>63</v>
      </c>
      <c r="C31" s="11" t="s">
        <v>63</v>
      </c>
      <c r="D31" s="12" t="s">
        <v>55</v>
      </c>
      <c r="E31" s="36">
        <v>1</v>
      </c>
      <c r="F31" s="37"/>
    </row>
    <row r="32" spans="1:6">
      <c r="A32" s="32">
        <v>29</v>
      </c>
      <c r="B32" s="39" t="s">
        <v>64</v>
      </c>
      <c r="C32" s="11" t="s">
        <v>65</v>
      </c>
      <c r="D32" s="12" t="s">
        <v>55</v>
      </c>
      <c r="E32" s="36">
        <v>4</v>
      </c>
      <c r="F32" s="37"/>
    </row>
    <row r="33" spans="1:6">
      <c r="A33" s="9">
        <v>30</v>
      </c>
      <c r="B33" s="38" t="s">
        <v>66</v>
      </c>
      <c r="C33" s="11" t="s">
        <v>67</v>
      </c>
      <c r="D33" s="12" t="s">
        <v>55</v>
      </c>
      <c r="E33" s="36">
        <v>1</v>
      </c>
      <c r="F33" s="37"/>
    </row>
    <row r="34" customFormat="1" spans="1:6">
      <c r="A34" s="9">
        <v>31</v>
      </c>
      <c r="B34" s="38" t="s">
        <v>68</v>
      </c>
      <c r="C34" s="11" t="s">
        <v>68</v>
      </c>
      <c r="D34" s="12" t="s">
        <v>9</v>
      </c>
      <c r="E34" s="36">
        <f>1.5*0.6</f>
        <v>0.9</v>
      </c>
      <c r="F34" s="37"/>
    </row>
    <row r="35" ht="108" customHeight="1" spans="1:6">
      <c r="A35" s="32">
        <v>32</v>
      </c>
      <c r="B35" s="38" t="s">
        <v>69</v>
      </c>
      <c r="C35" s="11" t="s">
        <v>70</v>
      </c>
      <c r="D35" s="12" t="s">
        <v>55</v>
      </c>
      <c r="E35" s="36">
        <v>1</v>
      </c>
      <c r="F35" s="37"/>
    </row>
    <row r="36" spans="1:6">
      <c r="A36" s="32">
        <v>33</v>
      </c>
      <c r="B36" s="38" t="s">
        <v>71</v>
      </c>
      <c r="C36" s="11" t="s">
        <v>72</v>
      </c>
      <c r="D36" s="12" t="s">
        <v>9</v>
      </c>
      <c r="E36" s="36">
        <f>4.5*2.4</f>
        <v>10.8</v>
      </c>
      <c r="F36" s="37"/>
    </row>
    <row r="37" customFormat="1" ht="60" spans="1:6">
      <c r="A37" s="9">
        <v>34</v>
      </c>
      <c r="B37" s="38" t="s">
        <v>34</v>
      </c>
      <c r="C37" s="11" t="s">
        <v>73</v>
      </c>
      <c r="D37" s="12" t="s">
        <v>9</v>
      </c>
      <c r="E37" s="40">
        <f>3.78*2.4</f>
        <v>9.072</v>
      </c>
      <c r="F37" s="37"/>
    </row>
    <row r="38" customFormat="1" ht="26" customHeight="1" spans="1:6">
      <c r="A38" s="9">
        <v>35</v>
      </c>
      <c r="B38" s="38" t="s">
        <v>74</v>
      </c>
      <c r="C38" s="11" t="s">
        <v>75</v>
      </c>
      <c r="D38" s="12" t="s">
        <v>55</v>
      </c>
      <c r="E38" s="12">
        <v>8</v>
      </c>
      <c r="F38" s="37"/>
    </row>
    <row r="39" customFormat="1" ht="27" customHeight="1" spans="1:6">
      <c r="A39" s="32">
        <v>36</v>
      </c>
      <c r="B39" s="38" t="s">
        <v>76</v>
      </c>
      <c r="C39" s="11" t="s">
        <v>77</v>
      </c>
      <c r="D39" s="12" t="s">
        <v>9</v>
      </c>
      <c r="E39" s="12">
        <v>10</v>
      </c>
      <c r="F39" s="37"/>
    </row>
    <row r="40" customFormat="1" ht="27" customHeight="1" spans="1:6">
      <c r="A40" s="32">
        <v>37</v>
      </c>
      <c r="B40" s="38" t="s">
        <v>76</v>
      </c>
      <c r="C40" s="11" t="s">
        <v>78</v>
      </c>
      <c r="D40" s="12" t="s">
        <v>9</v>
      </c>
      <c r="E40" s="12">
        <v>12</v>
      </c>
      <c r="F40" s="37"/>
    </row>
    <row r="41" customFormat="1" ht="27" customHeight="1" spans="1:6">
      <c r="A41" s="9">
        <v>38</v>
      </c>
      <c r="B41" s="38" t="s">
        <v>76</v>
      </c>
      <c r="C41" s="11" t="s">
        <v>79</v>
      </c>
      <c r="D41" s="12" t="s">
        <v>9</v>
      </c>
      <c r="E41" s="12">
        <v>20</v>
      </c>
      <c r="F41" s="37"/>
    </row>
    <row r="42" customFormat="1" ht="27" customHeight="1" spans="1:6">
      <c r="A42" s="9">
        <v>39</v>
      </c>
      <c r="B42" s="38" t="s">
        <v>80</v>
      </c>
      <c r="C42" s="11" t="s">
        <v>81</v>
      </c>
      <c r="D42" s="12" t="s">
        <v>82</v>
      </c>
      <c r="E42" s="12">
        <v>3500</v>
      </c>
      <c r="F42" s="37"/>
    </row>
    <row r="43" customFormat="1" ht="27" customHeight="1" spans="1:6">
      <c r="A43" s="32">
        <v>40</v>
      </c>
      <c r="B43" s="38" t="s">
        <v>83</v>
      </c>
      <c r="C43" s="11" t="s">
        <v>84</v>
      </c>
      <c r="D43" s="12" t="s">
        <v>82</v>
      </c>
      <c r="E43" s="12">
        <v>800</v>
      </c>
      <c r="F43" s="37"/>
    </row>
    <row r="44" customFormat="1" ht="27" customHeight="1" spans="1:6">
      <c r="A44" s="32">
        <v>41</v>
      </c>
      <c r="B44" s="38" t="s">
        <v>85</v>
      </c>
      <c r="C44" s="11" t="s">
        <v>86</v>
      </c>
      <c r="D44" s="12" t="s">
        <v>82</v>
      </c>
      <c r="E44" s="12">
        <v>800</v>
      </c>
      <c r="F44" s="37"/>
    </row>
    <row r="45" customFormat="1" ht="27" customHeight="1" spans="1:6">
      <c r="A45" s="9">
        <v>42</v>
      </c>
      <c r="B45" s="38" t="s">
        <v>87</v>
      </c>
      <c r="C45" s="11" t="s">
        <v>88</v>
      </c>
      <c r="D45" s="12" t="s">
        <v>82</v>
      </c>
      <c r="E45" s="12">
        <v>500</v>
      </c>
      <c r="F45" s="37"/>
    </row>
    <row r="46" customFormat="1" ht="27" customHeight="1" spans="1:6">
      <c r="A46" s="9">
        <v>43</v>
      </c>
      <c r="B46" s="38" t="s">
        <v>89</v>
      </c>
      <c r="C46" s="11" t="s">
        <v>89</v>
      </c>
      <c r="D46" s="12" t="s">
        <v>55</v>
      </c>
      <c r="E46" s="12">
        <v>10</v>
      </c>
      <c r="F46" s="37"/>
    </row>
    <row r="47" customFormat="1" ht="27" customHeight="1" spans="1:6">
      <c r="A47" s="32">
        <v>44</v>
      </c>
      <c r="B47" s="38" t="s">
        <v>90</v>
      </c>
      <c r="C47" s="11" t="s">
        <v>91</v>
      </c>
      <c r="D47" s="12" t="s">
        <v>9</v>
      </c>
      <c r="E47" s="12">
        <v>15</v>
      </c>
      <c r="F47" s="37"/>
    </row>
    <row r="48" customFormat="1" ht="27" customHeight="1" spans="1:6">
      <c r="A48" s="32">
        <v>45</v>
      </c>
      <c r="B48" s="38" t="s">
        <v>92</v>
      </c>
      <c r="C48" s="11" t="s">
        <v>93</v>
      </c>
      <c r="D48" s="12" t="s">
        <v>94</v>
      </c>
      <c r="E48" s="12">
        <v>30</v>
      </c>
      <c r="F48" s="37"/>
    </row>
    <row r="49" ht="26" customHeight="1" spans="1:6">
      <c r="A49" s="9">
        <v>46</v>
      </c>
      <c r="B49" s="38" t="s">
        <v>95</v>
      </c>
      <c r="C49" s="11" t="s">
        <v>96</v>
      </c>
      <c r="D49" s="12" t="s">
        <v>9</v>
      </c>
      <c r="E49" s="36">
        <f>17.3+10.02+263.19</f>
        <v>290.51</v>
      </c>
      <c r="F49" s="37"/>
    </row>
    <row r="50" ht="31" customHeight="1" spans="1:6">
      <c r="A50" s="9">
        <v>47</v>
      </c>
      <c r="B50" s="38" t="s">
        <v>97</v>
      </c>
      <c r="C50" s="11" t="s">
        <v>98</v>
      </c>
      <c r="D50" s="12" t="s">
        <v>99</v>
      </c>
      <c r="E50" s="36">
        <v>1</v>
      </c>
      <c r="F50" s="37"/>
    </row>
    <row r="51" ht="21" customHeight="1" spans="1:6">
      <c r="A51" s="41" t="s">
        <v>100</v>
      </c>
      <c r="B51" s="42"/>
      <c r="C51" s="42"/>
      <c r="D51" s="42"/>
      <c r="E51" s="42"/>
      <c r="F51" s="37"/>
    </row>
    <row r="52" ht="31" customHeight="1" spans="1:6">
      <c r="A52" s="9">
        <v>1</v>
      </c>
      <c r="B52" s="23" t="s">
        <v>101</v>
      </c>
      <c r="C52" s="23"/>
      <c r="D52" s="23"/>
      <c r="E52" s="43">
        <v>0.03</v>
      </c>
      <c r="F52" s="37"/>
    </row>
    <row r="53" ht="31" customHeight="1" spans="1:6">
      <c r="A53" s="9">
        <v>2</v>
      </c>
      <c r="B53" s="23" t="s">
        <v>102</v>
      </c>
      <c r="C53" s="23"/>
      <c r="D53" s="23"/>
      <c r="E53" s="43">
        <v>0.09</v>
      </c>
      <c r="F53" s="37"/>
    </row>
    <row r="54" ht="21" spans="1:6">
      <c r="A54" s="44" t="s">
        <v>103</v>
      </c>
      <c r="B54" s="45"/>
      <c r="C54" s="46"/>
      <c r="D54" s="45"/>
      <c r="E54" s="45"/>
      <c r="F54" s="37"/>
    </row>
    <row r="55" ht="108" spans="1:6">
      <c r="A55" s="32">
        <v>1</v>
      </c>
      <c r="B55" s="47" t="s">
        <v>104</v>
      </c>
      <c r="C55" s="34" t="s">
        <v>105</v>
      </c>
      <c r="D55" s="48" t="s">
        <v>106</v>
      </c>
      <c r="E55" s="12">
        <v>2</v>
      </c>
      <c r="F55" s="37"/>
    </row>
    <row r="56" ht="119" customHeight="1" spans="1:6">
      <c r="A56" s="9">
        <v>2</v>
      </c>
      <c r="B56" s="39" t="s">
        <v>107</v>
      </c>
      <c r="C56" s="11" t="s">
        <v>108</v>
      </c>
      <c r="D56" s="49" t="s">
        <v>106</v>
      </c>
      <c r="E56" s="12">
        <v>2</v>
      </c>
      <c r="F56" s="37"/>
    </row>
    <row r="57" ht="84" spans="1:6">
      <c r="A57" s="32">
        <v>3</v>
      </c>
      <c r="B57" s="39" t="s">
        <v>109</v>
      </c>
      <c r="C57" s="18" t="s">
        <v>110</v>
      </c>
      <c r="D57" s="49" t="s">
        <v>111</v>
      </c>
      <c r="E57" s="12">
        <v>2</v>
      </c>
      <c r="F57" s="37"/>
    </row>
    <row r="58" ht="37.5" spans="1:6">
      <c r="A58" s="9">
        <v>4</v>
      </c>
      <c r="B58" s="39" t="s">
        <v>112</v>
      </c>
      <c r="C58" s="18" t="s">
        <v>113</v>
      </c>
      <c r="D58" s="49" t="s">
        <v>111</v>
      </c>
      <c r="E58" s="12">
        <v>2</v>
      </c>
      <c r="F58" s="37"/>
    </row>
    <row r="59" ht="216" spans="1:6">
      <c r="A59" s="32">
        <v>5</v>
      </c>
      <c r="B59" s="39" t="s">
        <v>114</v>
      </c>
      <c r="C59" s="11" t="s">
        <v>115</v>
      </c>
      <c r="D59" s="12" t="s">
        <v>106</v>
      </c>
      <c r="E59" s="36">
        <v>1</v>
      </c>
      <c r="F59" s="37"/>
    </row>
    <row r="60" ht="168" spans="1:6">
      <c r="A60" s="9">
        <v>6</v>
      </c>
      <c r="B60" s="39" t="s">
        <v>116</v>
      </c>
      <c r="C60" s="11" t="s">
        <v>117</v>
      </c>
      <c r="D60" s="12" t="s">
        <v>118</v>
      </c>
      <c r="E60" s="40">
        <v>5.632</v>
      </c>
      <c r="F60" s="37"/>
    </row>
    <row r="61" spans="1:6">
      <c r="A61" s="32">
        <v>7</v>
      </c>
      <c r="B61" s="39" t="s">
        <v>119</v>
      </c>
      <c r="C61" s="11" t="s">
        <v>120</v>
      </c>
      <c r="D61" s="12" t="s">
        <v>55</v>
      </c>
      <c r="E61" s="36">
        <v>20</v>
      </c>
      <c r="F61" s="37"/>
    </row>
    <row r="62" ht="409.5" spans="1:6">
      <c r="A62" s="9">
        <v>8</v>
      </c>
      <c r="B62" s="39" t="s">
        <v>121</v>
      </c>
      <c r="C62" s="11" t="s">
        <v>122</v>
      </c>
      <c r="D62" s="12" t="s">
        <v>55</v>
      </c>
      <c r="E62" s="36">
        <v>10</v>
      </c>
      <c r="F62" s="37"/>
    </row>
    <row r="63" ht="250" customHeight="1" spans="1:6">
      <c r="A63" s="32">
        <v>9</v>
      </c>
      <c r="B63" s="39" t="s">
        <v>123</v>
      </c>
      <c r="C63" s="11" t="s">
        <v>124</v>
      </c>
      <c r="D63" s="12" t="s">
        <v>106</v>
      </c>
      <c r="E63" s="36">
        <v>1</v>
      </c>
      <c r="F63" s="37"/>
    </row>
    <row r="64" ht="30" customHeight="1" spans="1:6">
      <c r="A64" s="9">
        <v>10</v>
      </c>
      <c r="B64" s="39" t="s">
        <v>125</v>
      </c>
      <c r="C64" s="11" t="s">
        <v>126</v>
      </c>
      <c r="D64" s="12" t="s">
        <v>118</v>
      </c>
      <c r="E64" s="40">
        <f>E60</f>
        <v>5.632</v>
      </c>
      <c r="F64" s="37"/>
    </row>
    <row r="65" ht="118" customHeight="1" spans="1:6">
      <c r="A65" s="32">
        <v>11</v>
      </c>
      <c r="B65" s="39" t="s">
        <v>107</v>
      </c>
      <c r="C65" s="11" t="s">
        <v>108</v>
      </c>
      <c r="D65" s="12" t="s">
        <v>106</v>
      </c>
      <c r="E65" s="36">
        <v>1</v>
      </c>
      <c r="F65" s="37"/>
    </row>
    <row r="66" ht="132" spans="1:6">
      <c r="A66" s="9">
        <v>12</v>
      </c>
      <c r="B66" s="39" t="s">
        <v>127</v>
      </c>
      <c r="C66" s="11" t="s">
        <v>128</v>
      </c>
      <c r="D66" s="12" t="s">
        <v>106</v>
      </c>
      <c r="E66" s="36">
        <v>1</v>
      </c>
      <c r="F66" s="37"/>
    </row>
    <row r="67" ht="96" customHeight="1" spans="1:6">
      <c r="A67" s="32">
        <v>13</v>
      </c>
      <c r="B67" s="39" t="s">
        <v>129</v>
      </c>
      <c r="C67" s="18" t="s">
        <v>130</v>
      </c>
      <c r="D67" s="12" t="s">
        <v>55</v>
      </c>
      <c r="E67" s="36">
        <v>2</v>
      </c>
      <c r="F67" s="37"/>
    </row>
    <row r="68" ht="116" customHeight="1" spans="1:6">
      <c r="A68" s="9">
        <v>14</v>
      </c>
      <c r="B68" s="39" t="s">
        <v>131</v>
      </c>
      <c r="C68" s="18" t="s">
        <v>110</v>
      </c>
      <c r="D68" s="12" t="s">
        <v>99</v>
      </c>
      <c r="E68" s="36">
        <v>1</v>
      </c>
      <c r="F68" s="37"/>
    </row>
    <row r="69" ht="37.5" spans="1:6">
      <c r="A69" s="32">
        <v>15</v>
      </c>
      <c r="B69" s="39" t="s">
        <v>112</v>
      </c>
      <c r="C69" s="18" t="s">
        <v>113</v>
      </c>
      <c r="D69" s="12" t="s">
        <v>99</v>
      </c>
      <c r="E69" s="36">
        <v>1</v>
      </c>
      <c r="F69" s="37"/>
    </row>
    <row r="70" ht="33" customHeight="1" spans="1:6">
      <c r="A70" s="9">
        <v>16</v>
      </c>
      <c r="B70" s="39" t="s">
        <v>132</v>
      </c>
      <c r="C70" s="50" t="s">
        <v>133</v>
      </c>
      <c r="D70" s="12" t="s">
        <v>106</v>
      </c>
      <c r="E70" s="36">
        <v>3</v>
      </c>
      <c r="F70" s="37"/>
    </row>
    <row r="71" ht="33" customHeight="1" spans="1:6">
      <c r="A71" s="32">
        <v>17</v>
      </c>
      <c r="B71" s="39" t="s">
        <v>134</v>
      </c>
      <c r="C71" s="50" t="s">
        <v>135</v>
      </c>
      <c r="D71" s="12" t="s">
        <v>55</v>
      </c>
      <c r="E71" s="36">
        <v>3</v>
      </c>
      <c r="F71" s="37"/>
    </row>
    <row r="72" ht="33" customHeight="1" spans="1:6">
      <c r="A72" s="9">
        <v>18</v>
      </c>
      <c r="B72" s="39" t="s">
        <v>136</v>
      </c>
      <c r="C72" s="11" t="s">
        <v>137</v>
      </c>
      <c r="D72" s="12" t="s">
        <v>99</v>
      </c>
      <c r="E72" s="36">
        <v>1</v>
      </c>
      <c r="F72" s="37"/>
    </row>
    <row r="73" ht="33" customHeight="1" spans="1:6">
      <c r="A73" s="32">
        <v>19</v>
      </c>
      <c r="B73" s="39" t="s">
        <v>138</v>
      </c>
      <c r="C73" s="18" t="s">
        <v>139</v>
      </c>
      <c r="D73" s="12" t="s">
        <v>99</v>
      </c>
      <c r="E73" s="36">
        <v>1</v>
      </c>
      <c r="F73" s="37"/>
    </row>
    <row r="74" ht="216" spans="1:6">
      <c r="A74" s="9">
        <v>20</v>
      </c>
      <c r="B74" s="39" t="s">
        <v>140</v>
      </c>
      <c r="C74" s="11" t="s">
        <v>115</v>
      </c>
      <c r="D74" s="12" t="s">
        <v>106</v>
      </c>
      <c r="E74" s="36">
        <v>1</v>
      </c>
      <c r="F74" s="37"/>
    </row>
    <row r="75" ht="21" customHeight="1" spans="1:6">
      <c r="A75" s="32">
        <v>21</v>
      </c>
      <c r="B75" s="39" t="s">
        <v>136</v>
      </c>
      <c r="C75" s="11" t="s">
        <v>137</v>
      </c>
      <c r="D75" s="12" t="s">
        <v>99</v>
      </c>
      <c r="E75" s="36">
        <v>1</v>
      </c>
      <c r="F75" s="37"/>
    </row>
    <row r="76" ht="21" customHeight="1" spans="1:6">
      <c r="A76" s="9">
        <v>22</v>
      </c>
      <c r="B76" s="39" t="s">
        <v>141</v>
      </c>
      <c r="C76" s="18" t="s">
        <v>142</v>
      </c>
      <c r="D76" s="12" t="s">
        <v>143</v>
      </c>
      <c r="E76" s="36">
        <v>120</v>
      </c>
      <c r="F76" s="37"/>
    </row>
    <row r="77" ht="216" spans="1:6">
      <c r="A77" s="32">
        <v>23</v>
      </c>
      <c r="B77" s="39" t="s">
        <v>144</v>
      </c>
      <c r="C77" s="11" t="s">
        <v>115</v>
      </c>
      <c r="D77" s="12" t="s">
        <v>106</v>
      </c>
      <c r="E77" s="36">
        <v>1</v>
      </c>
      <c r="F77" s="37"/>
    </row>
    <row r="78" spans="1:6">
      <c r="A78" s="9">
        <v>24</v>
      </c>
      <c r="B78" s="39" t="s">
        <v>145</v>
      </c>
      <c r="C78" s="11" t="s">
        <v>146</v>
      </c>
      <c r="D78" s="12" t="s">
        <v>147</v>
      </c>
      <c r="E78" s="36">
        <v>7</v>
      </c>
      <c r="F78" s="37"/>
    </row>
    <row r="79" ht="22" customHeight="1" spans="1:6">
      <c r="A79" s="32">
        <v>25</v>
      </c>
      <c r="B79" s="39" t="s">
        <v>148</v>
      </c>
      <c r="C79" s="11" t="s">
        <v>149</v>
      </c>
      <c r="D79" s="12" t="s">
        <v>111</v>
      </c>
      <c r="E79" s="36">
        <v>1</v>
      </c>
      <c r="F79" s="37"/>
    </row>
    <row r="80" ht="22" customHeight="1" spans="1:6">
      <c r="A80" s="9">
        <v>26</v>
      </c>
      <c r="B80" s="39" t="s">
        <v>150</v>
      </c>
      <c r="C80" s="11" t="s">
        <v>151</v>
      </c>
      <c r="D80" s="12" t="s">
        <v>111</v>
      </c>
      <c r="E80" s="36">
        <v>1</v>
      </c>
      <c r="F80" s="37"/>
    </row>
    <row r="81" ht="22" customHeight="1" spans="1:6">
      <c r="A81" s="32">
        <v>27</v>
      </c>
      <c r="B81" s="39" t="s">
        <v>152</v>
      </c>
      <c r="C81" s="11" t="s">
        <v>153</v>
      </c>
      <c r="D81" s="12" t="s">
        <v>106</v>
      </c>
      <c r="E81" s="36">
        <v>1</v>
      </c>
      <c r="F81" s="37"/>
    </row>
    <row r="82" spans="1:6">
      <c r="A82" s="9">
        <v>28</v>
      </c>
      <c r="B82" s="39" t="s">
        <v>154</v>
      </c>
      <c r="C82" s="11" t="s">
        <v>155</v>
      </c>
      <c r="D82" s="12" t="s">
        <v>111</v>
      </c>
      <c r="E82" s="36">
        <v>1</v>
      </c>
      <c r="F82" s="37"/>
    </row>
    <row r="83" spans="1:6">
      <c r="A83" s="32">
        <v>29</v>
      </c>
      <c r="B83" s="39" t="s">
        <v>156</v>
      </c>
      <c r="C83" s="11" t="s">
        <v>157</v>
      </c>
      <c r="D83" s="12" t="s">
        <v>111</v>
      </c>
      <c r="E83" s="36">
        <v>1</v>
      </c>
      <c r="F83" s="37"/>
    </row>
    <row r="84" ht="24" spans="1:6">
      <c r="A84" s="9">
        <v>30</v>
      </c>
      <c r="B84" s="39" t="s">
        <v>158</v>
      </c>
      <c r="C84" s="11" t="s">
        <v>159</v>
      </c>
      <c r="D84" s="12" t="s">
        <v>111</v>
      </c>
      <c r="E84" s="36">
        <v>1</v>
      </c>
      <c r="F84" s="37"/>
    </row>
    <row r="85" ht="236" customHeight="1" spans="1:6">
      <c r="A85" s="32">
        <v>31</v>
      </c>
      <c r="B85" s="39" t="s">
        <v>160</v>
      </c>
      <c r="C85" s="11" t="s">
        <v>115</v>
      </c>
      <c r="D85" s="12" t="s">
        <v>106</v>
      </c>
      <c r="E85" s="36">
        <v>1</v>
      </c>
      <c r="F85" s="37"/>
    </row>
    <row r="86" ht="22" customHeight="1" spans="1:6">
      <c r="A86" s="9">
        <v>32</v>
      </c>
      <c r="B86" s="39" t="s">
        <v>136</v>
      </c>
      <c r="C86" s="11" t="s">
        <v>137</v>
      </c>
      <c r="D86" s="12" t="s">
        <v>99</v>
      </c>
      <c r="E86" s="36">
        <v>1</v>
      </c>
      <c r="F86" s="37"/>
    </row>
    <row r="87" ht="24" customHeight="1" spans="1:6">
      <c r="A87" s="32">
        <v>33</v>
      </c>
      <c r="B87" s="51" t="s">
        <v>141</v>
      </c>
      <c r="C87" s="52" t="s">
        <v>142</v>
      </c>
      <c r="D87" s="53" t="s">
        <v>143</v>
      </c>
      <c r="E87" s="54">
        <v>120</v>
      </c>
      <c r="F87" s="37"/>
    </row>
    <row r="88" ht="216" spans="1:6">
      <c r="A88" s="9">
        <v>34</v>
      </c>
      <c r="B88" s="39" t="s">
        <v>160</v>
      </c>
      <c r="C88" s="11" t="s">
        <v>115</v>
      </c>
      <c r="D88" s="12" t="s">
        <v>106</v>
      </c>
      <c r="E88" s="36">
        <v>1</v>
      </c>
      <c r="F88" s="37"/>
    </row>
    <row r="89" ht="24" customHeight="1" spans="1:6">
      <c r="A89" s="32">
        <v>35</v>
      </c>
      <c r="B89" s="39" t="s">
        <v>136</v>
      </c>
      <c r="C89" s="11" t="s">
        <v>137</v>
      </c>
      <c r="D89" s="12" t="s">
        <v>99</v>
      </c>
      <c r="E89" s="36">
        <v>1</v>
      </c>
      <c r="F89" s="37"/>
    </row>
    <row r="90" ht="24" customHeight="1" spans="1:6">
      <c r="A90" s="9">
        <v>36</v>
      </c>
      <c r="B90" s="39" t="s">
        <v>141</v>
      </c>
      <c r="C90" s="18" t="s">
        <v>161</v>
      </c>
      <c r="D90" s="12" t="s">
        <v>143</v>
      </c>
      <c r="E90" s="36">
        <v>120</v>
      </c>
      <c r="F90" s="37"/>
    </row>
    <row r="91" ht="24" customHeight="1" spans="1:6">
      <c r="A91" s="32">
        <v>37</v>
      </c>
      <c r="B91" s="47" t="s">
        <v>107</v>
      </c>
      <c r="C91" s="34" t="s">
        <v>162</v>
      </c>
      <c r="D91" s="35" t="s">
        <v>106</v>
      </c>
      <c r="E91" s="55">
        <v>1</v>
      </c>
      <c r="F91" s="37"/>
    </row>
    <row r="92" ht="79" customHeight="1" spans="1:6">
      <c r="A92" s="9">
        <v>38</v>
      </c>
      <c r="B92" s="39" t="s">
        <v>163</v>
      </c>
      <c r="C92" s="11" t="s">
        <v>164</v>
      </c>
      <c r="D92" s="12" t="s">
        <v>106</v>
      </c>
      <c r="E92" s="12">
        <v>4</v>
      </c>
      <c r="F92" s="37"/>
    </row>
    <row r="93" ht="24" customHeight="1" spans="1:6">
      <c r="A93" s="32">
        <v>39</v>
      </c>
      <c r="B93" s="39" t="s">
        <v>165</v>
      </c>
      <c r="C93" s="11" t="s">
        <v>166</v>
      </c>
      <c r="D93" s="12" t="s">
        <v>106</v>
      </c>
      <c r="E93" s="12">
        <v>1</v>
      </c>
      <c r="F93" s="37"/>
    </row>
    <row r="94" ht="24" customHeight="1" spans="1:6">
      <c r="A94" s="9">
        <v>40</v>
      </c>
      <c r="B94" s="39" t="s">
        <v>167</v>
      </c>
      <c r="C94" s="11" t="s">
        <v>168</v>
      </c>
      <c r="D94" s="12" t="s">
        <v>111</v>
      </c>
      <c r="E94" s="12">
        <v>1</v>
      </c>
      <c r="F94" s="37"/>
    </row>
    <row r="95" ht="24" customHeight="1" spans="1:6">
      <c r="A95" s="32">
        <v>41</v>
      </c>
      <c r="B95" s="39" t="s">
        <v>169</v>
      </c>
      <c r="C95" s="11" t="s">
        <v>135</v>
      </c>
      <c r="D95" s="12" t="s">
        <v>106</v>
      </c>
      <c r="E95" s="12">
        <v>1</v>
      </c>
      <c r="F95" s="37"/>
    </row>
    <row r="96" ht="24" customHeight="1" spans="1:6">
      <c r="A96" s="9">
        <v>42</v>
      </c>
      <c r="B96" s="39" t="s">
        <v>170</v>
      </c>
      <c r="C96" s="11" t="s">
        <v>171</v>
      </c>
      <c r="D96" s="12" t="s">
        <v>111</v>
      </c>
      <c r="E96" s="12">
        <v>1</v>
      </c>
      <c r="F96" s="37"/>
    </row>
    <row r="97" ht="24" customHeight="1" spans="1:6">
      <c r="A97" s="32">
        <v>43</v>
      </c>
      <c r="B97" s="39" t="s">
        <v>172</v>
      </c>
      <c r="C97" s="11" t="s">
        <v>173</v>
      </c>
      <c r="D97" s="12" t="s">
        <v>106</v>
      </c>
      <c r="E97" s="12">
        <v>1</v>
      </c>
      <c r="F97" s="37"/>
    </row>
    <row r="98" ht="24" customHeight="1" spans="1:6">
      <c r="A98" s="9">
        <v>44</v>
      </c>
      <c r="B98" s="39" t="s">
        <v>174</v>
      </c>
      <c r="C98" s="11" t="s">
        <v>175</v>
      </c>
      <c r="D98" s="12" t="s">
        <v>106</v>
      </c>
      <c r="E98" s="12">
        <v>1</v>
      </c>
      <c r="F98" s="37"/>
    </row>
    <row r="99" ht="24" customHeight="1" spans="1:6">
      <c r="A99" s="32">
        <v>45</v>
      </c>
      <c r="B99" s="39" t="s">
        <v>176</v>
      </c>
      <c r="C99" s="11" t="s">
        <v>177</v>
      </c>
      <c r="D99" s="12" t="s">
        <v>106</v>
      </c>
      <c r="E99" s="12">
        <v>2</v>
      </c>
      <c r="F99" s="37"/>
    </row>
    <row r="100" ht="24" customHeight="1" spans="1:6">
      <c r="A100" s="9">
        <v>46</v>
      </c>
      <c r="B100" s="39" t="s">
        <v>178</v>
      </c>
      <c r="C100" s="11" t="s">
        <v>179</v>
      </c>
      <c r="D100" s="12" t="s">
        <v>106</v>
      </c>
      <c r="E100" s="12">
        <v>4</v>
      </c>
      <c r="F100" s="37"/>
    </row>
    <row r="101" ht="24" customHeight="1" spans="1:6">
      <c r="A101" s="32">
        <v>47</v>
      </c>
      <c r="B101" s="39" t="s">
        <v>180</v>
      </c>
      <c r="C101" s="11" t="s">
        <v>181</v>
      </c>
      <c r="D101" s="12" t="s">
        <v>106</v>
      </c>
      <c r="E101" s="12">
        <v>1</v>
      </c>
      <c r="F101" s="37"/>
    </row>
    <row r="102" ht="24" customHeight="1" spans="1:6">
      <c r="A102" s="9">
        <v>48</v>
      </c>
      <c r="B102" s="39" t="s">
        <v>182</v>
      </c>
      <c r="C102" s="11" t="s">
        <v>183</v>
      </c>
      <c r="D102" s="12" t="s">
        <v>99</v>
      </c>
      <c r="E102" s="36">
        <v>1</v>
      </c>
      <c r="F102" s="37"/>
    </row>
    <row r="103" ht="58" customHeight="1" spans="1:6">
      <c r="A103" s="32">
        <v>49</v>
      </c>
      <c r="B103" s="39" t="s">
        <v>184</v>
      </c>
      <c r="C103" s="56" t="s">
        <v>185</v>
      </c>
      <c r="D103" s="12" t="s">
        <v>99</v>
      </c>
      <c r="E103" s="36">
        <v>1</v>
      </c>
      <c r="F103" s="37"/>
    </row>
    <row r="104" ht="63" customHeight="1" spans="1:6">
      <c r="A104" s="9">
        <v>50</v>
      </c>
      <c r="B104" s="39" t="s">
        <v>186</v>
      </c>
      <c r="C104" s="11" t="s">
        <v>187</v>
      </c>
      <c r="D104" s="12" t="s">
        <v>99</v>
      </c>
      <c r="E104" s="36">
        <v>1</v>
      </c>
      <c r="F104" s="37"/>
    </row>
    <row r="105" ht="81" customHeight="1" spans="1:6">
      <c r="A105" s="32">
        <v>51</v>
      </c>
      <c r="B105" s="39" t="s">
        <v>188</v>
      </c>
      <c r="C105" s="11" t="s">
        <v>189</v>
      </c>
      <c r="D105" s="12" t="s">
        <v>111</v>
      </c>
      <c r="E105" s="36">
        <v>1</v>
      </c>
      <c r="F105" s="37"/>
    </row>
  </sheetData>
  <autoFilter ref="A1:E105">
    <extLst/>
  </autoFilter>
  <mergeCells count="6">
    <mergeCell ref="A1:E1"/>
    <mergeCell ref="A3:E3"/>
    <mergeCell ref="A51:E51"/>
    <mergeCell ref="B52:D52"/>
    <mergeCell ref="B53:D53"/>
    <mergeCell ref="A54:E54"/>
  </mergeCells>
  <pageMargins left="0.25" right="0.25" top="0.431944444444444" bottom="0.75" header="0.298611111111111" footer="0.298611111111111"/>
  <pageSetup paperSize="9" scale="71" fitToHeight="0" orientation="portrait"/>
  <headerFooter/>
  <rowBreaks count="2" manualBreakCount="2">
    <brk id="23" max="16383" man="1"/>
    <brk id="50"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9"/>
  <sheetViews>
    <sheetView tabSelected="1" view="pageBreakPreview" zoomScale="85" zoomScaleNormal="100" zoomScaleSheetLayoutView="85" workbookViewId="0">
      <selection activeCell="C8" sqref="C8"/>
    </sheetView>
  </sheetViews>
  <sheetFormatPr defaultColWidth="9" defaultRowHeight="18.75" outlineLevelCol="4"/>
  <cols>
    <col min="1" max="1" width="9" style="2"/>
    <col min="2" max="2" width="28.4416666666667" style="3" customWidth="1"/>
    <col min="3" max="3" width="86.6666666666667" style="2" customWidth="1"/>
    <col min="4" max="4" width="7.50833333333333" style="4" customWidth="1"/>
    <col min="5" max="5" width="10.075" style="4" customWidth="1"/>
    <col min="6" max="16384" width="9" style="2"/>
  </cols>
  <sheetData>
    <row r="1" s="1" customFormat="1" ht="35" customHeight="1" spans="1:5">
      <c r="A1" s="5" t="s">
        <v>190</v>
      </c>
      <c r="B1" s="6"/>
      <c r="C1" s="5"/>
      <c r="D1" s="5"/>
      <c r="E1" s="5"/>
    </row>
    <row r="2" s="1" customFormat="1" ht="27" customHeight="1" spans="1:5">
      <c r="A2" s="7" t="s">
        <v>1</v>
      </c>
      <c r="B2" s="8" t="s">
        <v>2</v>
      </c>
      <c r="C2" s="8" t="s">
        <v>3</v>
      </c>
      <c r="D2" s="8" t="s">
        <v>4</v>
      </c>
      <c r="E2" s="8" t="s">
        <v>5</v>
      </c>
    </row>
    <row r="3" s="1" customFormat="1" ht="24" customHeight="1" spans="1:5">
      <c r="A3" s="9">
        <v>1</v>
      </c>
      <c r="B3" s="10" t="s">
        <v>7</v>
      </c>
      <c r="C3" s="11" t="s">
        <v>8</v>
      </c>
      <c r="D3" s="12" t="s">
        <v>9</v>
      </c>
      <c r="E3" s="12">
        <f>94.18+71.92</f>
        <v>166.1</v>
      </c>
    </row>
    <row r="4" s="1" customFormat="1" ht="24" spans="1:5">
      <c r="A4" s="9">
        <v>2</v>
      </c>
      <c r="B4" s="10" t="s">
        <v>10</v>
      </c>
      <c r="C4" s="11" t="s">
        <v>11</v>
      </c>
      <c r="D4" s="12" t="s">
        <v>9</v>
      </c>
      <c r="E4" s="12">
        <f>94.18+71.92</f>
        <v>166.1</v>
      </c>
    </row>
    <row r="5" s="1" customFormat="1" ht="48" spans="1:5">
      <c r="A5" s="9">
        <v>3</v>
      </c>
      <c r="B5" s="10" t="s">
        <v>191</v>
      </c>
      <c r="C5" s="11" t="s">
        <v>192</v>
      </c>
      <c r="D5" s="13" t="s">
        <v>9</v>
      </c>
      <c r="E5" s="13">
        <f>19.35*2.4</f>
        <v>46.44</v>
      </c>
    </row>
    <row r="6" s="1" customFormat="1" spans="1:5">
      <c r="A6" s="9">
        <v>4</v>
      </c>
      <c r="B6" s="10" t="s">
        <v>193</v>
      </c>
      <c r="C6" s="11" t="s">
        <v>193</v>
      </c>
      <c r="D6" s="12" t="s">
        <v>194</v>
      </c>
      <c r="E6" s="14">
        <f>29.92+7.6-2.4</f>
        <v>35.12</v>
      </c>
    </row>
    <row r="7" spans="1:5">
      <c r="A7" s="9">
        <v>5</v>
      </c>
      <c r="B7" s="10" t="s">
        <v>76</v>
      </c>
      <c r="C7" s="11" t="s">
        <v>195</v>
      </c>
      <c r="D7" s="12" t="s">
        <v>9</v>
      </c>
      <c r="E7" s="12">
        <v>3.5</v>
      </c>
    </row>
    <row r="8" ht="29" customHeight="1" spans="1:5">
      <c r="A8" s="9">
        <v>6</v>
      </c>
      <c r="B8" s="10" t="s">
        <v>80</v>
      </c>
      <c r="C8" s="11" t="s">
        <v>196</v>
      </c>
      <c r="D8" s="12" t="s">
        <v>82</v>
      </c>
      <c r="E8" s="12">
        <v>500</v>
      </c>
    </row>
    <row r="9" ht="29" customHeight="1" spans="1:5">
      <c r="A9" s="9">
        <v>7</v>
      </c>
      <c r="B9" s="10" t="s">
        <v>89</v>
      </c>
      <c r="C9" s="11" t="s">
        <v>197</v>
      </c>
      <c r="D9" s="12" t="s">
        <v>55</v>
      </c>
      <c r="E9" s="12">
        <v>20</v>
      </c>
    </row>
    <row r="10" ht="72" spans="1:5">
      <c r="A10" s="9">
        <v>8</v>
      </c>
      <c r="B10" s="10" t="s">
        <v>198</v>
      </c>
      <c r="C10" s="11" t="s">
        <v>199</v>
      </c>
      <c r="D10" s="12" t="s">
        <v>9</v>
      </c>
      <c r="E10" s="12">
        <v>84.82</v>
      </c>
    </row>
    <row r="11" spans="1:5">
      <c r="A11" s="9">
        <v>9</v>
      </c>
      <c r="B11" s="10" t="s">
        <v>95</v>
      </c>
      <c r="C11" s="11" t="s">
        <v>96</v>
      </c>
      <c r="D11" s="12" t="s">
        <v>9</v>
      </c>
      <c r="E11" s="12">
        <f>94.18+120</f>
        <v>214.18</v>
      </c>
    </row>
    <row r="12" spans="1:5">
      <c r="A12" s="9">
        <v>10</v>
      </c>
      <c r="B12" s="10" t="s">
        <v>97</v>
      </c>
      <c r="C12" s="15" t="s">
        <v>200</v>
      </c>
      <c r="D12" s="12" t="s">
        <v>99</v>
      </c>
      <c r="E12" s="12">
        <v>1</v>
      </c>
    </row>
    <row r="13" ht="216" spans="1:5">
      <c r="A13" s="9">
        <v>11</v>
      </c>
      <c r="B13" s="10" t="s">
        <v>160</v>
      </c>
      <c r="C13" s="11" t="s">
        <v>115</v>
      </c>
      <c r="D13" s="12" t="s">
        <v>106</v>
      </c>
      <c r="E13" s="12">
        <v>1</v>
      </c>
    </row>
    <row r="14" spans="1:5">
      <c r="A14" s="9">
        <v>12</v>
      </c>
      <c r="B14" s="10" t="s">
        <v>201</v>
      </c>
      <c r="C14" s="16" t="s">
        <v>202</v>
      </c>
      <c r="D14" s="12" t="s">
        <v>111</v>
      </c>
      <c r="E14" s="12">
        <v>1</v>
      </c>
    </row>
    <row r="15" spans="1:5">
      <c r="A15" s="9">
        <v>13</v>
      </c>
      <c r="B15" s="10" t="s">
        <v>203</v>
      </c>
      <c r="C15" s="17" t="s">
        <v>204</v>
      </c>
      <c r="D15" s="12" t="s">
        <v>111</v>
      </c>
      <c r="E15" s="12">
        <v>1</v>
      </c>
    </row>
    <row r="16" ht="37.5" spans="1:5">
      <c r="A16" s="9">
        <v>14</v>
      </c>
      <c r="B16" s="10" t="s">
        <v>112</v>
      </c>
      <c r="C16" s="18" t="s">
        <v>113</v>
      </c>
      <c r="D16" s="12" t="s">
        <v>99</v>
      </c>
      <c r="E16" s="12">
        <v>1</v>
      </c>
    </row>
    <row r="17" ht="216" spans="1:5">
      <c r="A17" s="9">
        <v>15</v>
      </c>
      <c r="B17" s="10" t="s">
        <v>160</v>
      </c>
      <c r="C17" s="11" t="s">
        <v>205</v>
      </c>
      <c r="D17" s="12" t="s">
        <v>106</v>
      </c>
      <c r="E17" s="12">
        <v>1</v>
      </c>
    </row>
    <row r="18" spans="1:5">
      <c r="A18" s="9">
        <v>16</v>
      </c>
      <c r="B18" s="10" t="s">
        <v>206</v>
      </c>
      <c r="C18" s="11" t="s">
        <v>207</v>
      </c>
      <c r="D18" s="12" t="s">
        <v>111</v>
      </c>
      <c r="E18" s="12">
        <v>1</v>
      </c>
    </row>
    <row r="19" ht="24" spans="1:5">
      <c r="A19" s="9">
        <v>17</v>
      </c>
      <c r="B19" s="10" t="s">
        <v>208</v>
      </c>
      <c r="C19" s="18" t="s">
        <v>209</v>
      </c>
      <c r="D19" s="12" t="s">
        <v>111</v>
      </c>
      <c r="E19" s="12">
        <v>6</v>
      </c>
    </row>
    <row r="20" ht="24" spans="1:5">
      <c r="A20" s="9">
        <v>18</v>
      </c>
      <c r="B20" s="10" t="s">
        <v>210</v>
      </c>
      <c r="C20" s="18" t="s">
        <v>211</v>
      </c>
      <c r="D20" s="12" t="s">
        <v>111</v>
      </c>
      <c r="E20" s="12">
        <v>8</v>
      </c>
    </row>
    <row r="21" spans="1:5">
      <c r="A21" s="9">
        <v>19</v>
      </c>
      <c r="B21" s="10" t="s">
        <v>212</v>
      </c>
      <c r="C21" s="18" t="s">
        <v>213</v>
      </c>
      <c r="D21" s="12" t="s">
        <v>111</v>
      </c>
      <c r="E21" s="12">
        <v>6</v>
      </c>
    </row>
    <row r="22" ht="24" spans="1:5">
      <c r="A22" s="9">
        <v>20</v>
      </c>
      <c r="B22" s="10" t="s">
        <v>214</v>
      </c>
      <c r="C22" s="18" t="s">
        <v>215</v>
      </c>
      <c r="D22" s="12" t="s">
        <v>111</v>
      </c>
      <c r="E22" s="12">
        <v>4</v>
      </c>
    </row>
    <row r="23" ht="48" spans="1:5">
      <c r="A23" s="9">
        <v>21</v>
      </c>
      <c r="B23" s="10" t="s">
        <v>216</v>
      </c>
      <c r="C23" s="18" t="s">
        <v>217</v>
      </c>
      <c r="D23" s="12" t="s">
        <v>111</v>
      </c>
      <c r="E23" s="12">
        <v>1</v>
      </c>
    </row>
    <row r="24" ht="36" spans="1:5">
      <c r="A24" s="9">
        <v>22</v>
      </c>
      <c r="B24" s="10" t="s">
        <v>218</v>
      </c>
      <c r="C24" s="18" t="s">
        <v>219</v>
      </c>
      <c r="D24" s="12" t="s">
        <v>111</v>
      </c>
      <c r="E24" s="12">
        <v>1</v>
      </c>
    </row>
    <row r="25" customFormat="1" ht="24" customHeight="1" spans="1:5">
      <c r="A25" s="9">
        <v>23</v>
      </c>
      <c r="B25" s="19" t="s">
        <v>101</v>
      </c>
      <c r="C25" s="20"/>
      <c r="D25" s="21"/>
      <c r="E25" s="22">
        <v>0.03</v>
      </c>
    </row>
    <row r="26" customFormat="1" ht="25" customHeight="1" spans="1:5">
      <c r="A26" s="9">
        <v>24</v>
      </c>
      <c r="B26" s="19" t="s">
        <v>102</v>
      </c>
      <c r="C26" s="20"/>
      <c r="D26" s="21"/>
      <c r="E26" s="22">
        <v>0.09</v>
      </c>
    </row>
    <row r="27" customFormat="1" ht="24" customHeight="1" spans="1:5">
      <c r="A27" s="9">
        <v>25</v>
      </c>
      <c r="B27" s="19" t="s">
        <v>220</v>
      </c>
      <c r="C27" s="20"/>
      <c r="D27" s="20"/>
      <c r="E27" s="21"/>
    </row>
    <row r="28" s="2" customFormat="1" ht="168" spans="1:5">
      <c r="A28" s="9">
        <v>26</v>
      </c>
      <c r="B28" s="10" t="s">
        <v>221</v>
      </c>
      <c r="C28" s="18" t="s">
        <v>222</v>
      </c>
      <c r="D28" s="12" t="s">
        <v>111</v>
      </c>
      <c r="E28" s="12">
        <v>1</v>
      </c>
    </row>
    <row r="29" s="2" customFormat="1" ht="24" spans="1:5">
      <c r="A29" s="9">
        <v>27</v>
      </c>
      <c r="B29" s="23" t="s">
        <v>223</v>
      </c>
      <c r="C29" s="18" t="s">
        <v>224</v>
      </c>
      <c r="D29" s="12" t="s">
        <v>111</v>
      </c>
      <c r="E29" s="12">
        <v>1</v>
      </c>
    </row>
    <row r="30" s="2" customFormat="1" ht="60" spans="1:5">
      <c r="A30" s="9">
        <v>28</v>
      </c>
      <c r="B30" s="23" t="s">
        <v>225</v>
      </c>
      <c r="C30" s="18" t="s">
        <v>226</v>
      </c>
      <c r="D30" s="12" t="s">
        <v>111</v>
      </c>
      <c r="E30" s="12">
        <v>1</v>
      </c>
    </row>
    <row r="31" s="2" customFormat="1" ht="142" customHeight="1" spans="1:5">
      <c r="A31" s="9">
        <v>29</v>
      </c>
      <c r="B31" s="23" t="s">
        <v>220</v>
      </c>
      <c r="C31" s="18" t="s">
        <v>227</v>
      </c>
      <c r="D31" s="12" t="s">
        <v>111</v>
      </c>
      <c r="E31" s="12">
        <v>1</v>
      </c>
    </row>
    <row r="32" s="2" customFormat="1" ht="24" spans="1:5">
      <c r="A32" s="9">
        <v>30</v>
      </c>
      <c r="B32" s="23" t="s">
        <v>228</v>
      </c>
      <c r="C32" s="18" t="s">
        <v>229</v>
      </c>
      <c r="D32" s="12" t="s">
        <v>111</v>
      </c>
      <c r="E32" s="12">
        <v>1</v>
      </c>
    </row>
    <row r="33" s="2" customFormat="1" ht="192" spans="1:5">
      <c r="A33" s="9">
        <v>31</v>
      </c>
      <c r="B33" s="23" t="s">
        <v>230</v>
      </c>
      <c r="C33" s="18" t="s">
        <v>231</v>
      </c>
      <c r="D33" s="12" t="s">
        <v>111</v>
      </c>
      <c r="E33" s="12">
        <v>1</v>
      </c>
    </row>
    <row r="34" ht="123" customHeight="1" spans="1:5">
      <c r="A34" s="9">
        <v>32</v>
      </c>
      <c r="B34" s="23" t="s">
        <v>232</v>
      </c>
      <c r="C34" s="18" t="s">
        <v>233</v>
      </c>
      <c r="D34" s="13" t="s">
        <v>111</v>
      </c>
      <c r="E34" s="13">
        <v>1</v>
      </c>
    </row>
    <row r="35" ht="36" customHeight="1" spans="1:5">
      <c r="A35" s="9">
        <v>33</v>
      </c>
      <c r="B35" s="10" t="s">
        <v>234</v>
      </c>
      <c r="C35" s="18" t="s">
        <v>235</v>
      </c>
      <c r="D35" s="12" t="s">
        <v>111</v>
      </c>
      <c r="E35" s="12">
        <v>1</v>
      </c>
    </row>
    <row r="36" ht="36" customHeight="1" spans="1:5">
      <c r="A36" s="9">
        <v>34</v>
      </c>
      <c r="B36" s="10" t="s">
        <v>236</v>
      </c>
      <c r="C36" s="18" t="s">
        <v>237</v>
      </c>
      <c r="D36" s="12" t="s">
        <v>111</v>
      </c>
      <c r="E36" s="12">
        <v>1</v>
      </c>
    </row>
    <row r="37" ht="36" customHeight="1" spans="1:5">
      <c r="A37" s="9">
        <v>35</v>
      </c>
      <c r="B37" s="10" t="s">
        <v>238</v>
      </c>
      <c r="C37" s="18" t="s">
        <v>239</v>
      </c>
      <c r="D37" s="12" t="s">
        <v>106</v>
      </c>
      <c r="E37" s="12">
        <v>1</v>
      </c>
    </row>
    <row r="38" ht="36" customHeight="1" spans="1:5">
      <c r="A38" s="9">
        <v>36</v>
      </c>
      <c r="B38" s="10" t="s">
        <v>240</v>
      </c>
      <c r="C38" s="18" t="s">
        <v>241</v>
      </c>
      <c r="D38" s="12" t="s">
        <v>111</v>
      </c>
      <c r="E38" s="12">
        <v>1</v>
      </c>
    </row>
    <row r="39" ht="36" customHeight="1" spans="1:5">
      <c r="A39" s="9">
        <v>37</v>
      </c>
      <c r="B39" s="10" t="s">
        <v>242</v>
      </c>
      <c r="C39" s="24" t="s">
        <v>243</v>
      </c>
      <c r="D39" s="12" t="s">
        <v>99</v>
      </c>
      <c r="E39" s="12">
        <v>1</v>
      </c>
    </row>
  </sheetData>
  <autoFilter ref="A2:E39">
    <extLst/>
  </autoFilter>
  <mergeCells count="4">
    <mergeCell ref="A1:E1"/>
    <mergeCell ref="B25:D25"/>
    <mergeCell ref="B26:D26"/>
    <mergeCell ref="B27:E27"/>
  </mergeCells>
  <pageMargins left="0.472222222222222" right="0.511805555555556" top="1" bottom="1" header="0.5" footer="0.5"/>
  <pageSetup paperSize="9" scale="66" fitToHeight="0" orientation="portrait"/>
  <headerFooter/>
  <rowBreaks count="2" manualBreakCount="2">
    <brk id="18" max="4" man="1"/>
    <brk id="33" max="4"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荣誉厅</vt:lpstr>
      <vt:lpstr>体验厅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DS</dc:creator>
  <cp:lastModifiedBy>Administrator</cp:lastModifiedBy>
  <dcterms:created xsi:type="dcterms:W3CDTF">2024-07-08T08:33:00Z</dcterms:created>
  <dcterms:modified xsi:type="dcterms:W3CDTF">2025-07-03T01:35:39Z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3C174344C64D4E419DD64ACD032751AF_13</vt:lpwstr>
  </property>
  <property fmtid="{D5CDD505-2E9C-101B-9397-08002B2CF9AE}" pid="3" name="KSOProductBuildVer">
    <vt:lpwstr>2052-11.8.2.8555</vt:lpwstr>
  </property>
</Properties>
</file>