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市政管道设施" sheetId="1" r:id="rId1"/>
    <sheet name="泵站及小市政设施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<sst xmlns="http://schemas.openxmlformats.org/spreadsheetml/2006/main" count="285" uniqueCount="200">
  <si>
    <t>江川水务站设施量一览表</t>
  </si>
  <si>
    <t>序号</t>
  </si>
  <si>
    <t>道路名称</t>
  </si>
  <si>
    <t>设施量标段</t>
  </si>
  <si>
    <t>污水管道（米、只）</t>
  </si>
  <si>
    <t>雨水管道（米、只）</t>
  </si>
  <si>
    <t>Ø&lt;600</t>
  </si>
  <si>
    <t>Ø∈[600-1000]</t>
  </si>
  <si>
    <t>Ø∈(1000-1500]</t>
  </si>
  <si>
    <t>Ø＞1500</t>
  </si>
  <si>
    <t>支管</t>
  </si>
  <si>
    <t>小计</t>
  </si>
  <si>
    <t>窨井    （主管井）</t>
  </si>
  <si>
    <t>窨井
（支管井）</t>
  </si>
  <si>
    <r>
      <t>Ø∈[600-1000</t>
    </r>
    <r>
      <rPr>
        <b/>
        <sz val="11"/>
        <color indexed="48"/>
        <rFont val="新宋体"/>
        <family val="3"/>
        <charset val="134"/>
      </rPr>
      <t>]</t>
    </r>
  </si>
  <si>
    <t>连管</t>
  </si>
  <si>
    <t>窨井    （支管井）</t>
  </si>
  <si>
    <t>雨水    进水口</t>
  </si>
  <si>
    <t>高田路</t>
  </si>
  <si>
    <t>昆阳路-天星路</t>
  </si>
  <si>
    <t>红园路</t>
  </si>
  <si>
    <t>宾川路-江川路</t>
  </si>
  <si>
    <t>临沧路</t>
  </si>
  <si>
    <t>剑川路-黄浦江</t>
  </si>
  <si>
    <t>平山路</t>
  </si>
  <si>
    <t>江川东路-新闵路</t>
  </si>
  <si>
    <t>石屏路</t>
  </si>
  <si>
    <t>东川路—鹤庆路</t>
  </si>
  <si>
    <t>新闵路</t>
  </si>
  <si>
    <t>沪闵路-染化厂</t>
  </si>
  <si>
    <t>宾川路</t>
  </si>
  <si>
    <t>兰坪路-碧江路</t>
  </si>
  <si>
    <t>横泾东路</t>
  </si>
  <si>
    <t>新闵路-河东路</t>
  </si>
  <si>
    <t>横泾西路</t>
  </si>
  <si>
    <t>新闵路-浦江路</t>
  </si>
  <si>
    <t>华坪路</t>
  </si>
  <si>
    <t>沪闵路-汽轮机厂</t>
  </si>
  <si>
    <t>建设路</t>
  </si>
  <si>
    <t>沪闵路-兰坪路</t>
  </si>
  <si>
    <t>闵东路</t>
  </si>
  <si>
    <t>南溪路-横泾东路</t>
  </si>
  <si>
    <t>南溪路</t>
  </si>
  <si>
    <t>新闵路-闵东路</t>
  </si>
  <si>
    <t>浦江路</t>
  </si>
  <si>
    <t>横泾港-沪闵路</t>
  </si>
  <si>
    <t>新闵路559弄</t>
  </si>
  <si>
    <t>新闵路-江川路</t>
  </si>
  <si>
    <t xml:space="preserve">河东路 </t>
  </si>
  <si>
    <t>寺庙-横泾东路</t>
  </si>
  <si>
    <t>轨道交通5号线东川路站</t>
  </si>
  <si>
    <t>轨道交通5号线华宁路站</t>
  </si>
  <si>
    <t>轨道交通5号线金平路站</t>
  </si>
  <si>
    <r>
      <t>轻轨</t>
    </r>
    <r>
      <rPr>
        <sz val="10"/>
        <color indexed="8"/>
        <rFont val="新宋体"/>
        <family val="3"/>
        <charset val="134"/>
      </rPr>
      <t>5号线闵行开发区站</t>
    </r>
  </si>
  <si>
    <r>
      <t>轻轨</t>
    </r>
    <r>
      <rPr>
        <sz val="10"/>
        <color indexed="8"/>
        <rFont val="新宋体"/>
        <family val="3"/>
        <charset val="134"/>
      </rPr>
      <t>5号线文井路站</t>
    </r>
  </si>
  <si>
    <t>三菱厂西路（菱川路）</t>
  </si>
  <si>
    <t>江川路-三菱厂</t>
  </si>
  <si>
    <t>凤庆路</t>
  </si>
  <si>
    <t>华宁路—碧江路</t>
  </si>
  <si>
    <t>丽江路</t>
  </si>
  <si>
    <t>江川路—电力机械厂</t>
  </si>
  <si>
    <t>板川路(菱川路）</t>
  </si>
  <si>
    <t>江川路—江华仓储厂</t>
  </si>
  <si>
    <t>华宁南路</t>
  </si>
  <si>
    <t>江川路－友好农机站</t>
  </si>
  <si>
    <t>碧江路—沪闵路</t>
  </si>
  <si>
    <t>永平路</t>
  </si>
  <si>
    <t>德宏路-东川路</t>
  </si>
  <si>
    <t>安宁路</t>
  </si>
  <si>
    <t>凤庆路--景谷路</t>
  </si>
  <si>
    <t>凤庆路--剑川路</t>
  </si>
  <si>
    <t>江川东路--德宏路</t>
  </si>
  <si>
    <t>凤庆路——景谷路</t>
  </si>
  <si>
    <t>碧江南路</t>
  </si>
  <si>
    <t>江川路--碧江南路</t>
  </si>
  <si>
    <t>碧藤路</t>
  </si>
  <si>
    <t>碧江路--碧藤路</t>
  </si>
  <si>
    <t>电机新城路</t>
  </si>
  <si>
    <t>碧江路--宾川路</t>
  </si>
  <si>
    <t>河东路</t>
  </si>
  <si>
    <t>南溪路--河东路</t>
  </si>
  <si>
    <t>南北大街</t>
  </si>
  <si>
    <t>沪闵路--新闵路</t>
  </si>
  <si>
    <t>东川路--景谷路</t>
  </si>
  <si>
    <t>碧江路-瑞丽路</t>
  </si>
  <si>
    <t>临沧支路</t>
  </si>
  <si>
    <t>友好仓储-临沧路</t>
  </si>
  <si>
    <t>轨道交通5号线江川路站</t>
  </si>
  <si>
    <t>瑞丽路--石屏路</t>
  </si>
  <si>
    <t>景谷路-鹤庆路</t>
  </si>
  <si>
    <t>金平路</t>
  </si>
  <si>
    <t>东川路--鹤庆路</t>
  </si>
  <si>
    <t>姚安路</t>
  </si>
  <si>
    <t>德宏路-江川东路</t>
  </si>
  <si>
    <t>老江川东路</t>
  </si>
  <si>
    <t>江川东路--S4</t>
  </si>
  <si>
    <t>新闵东路</t>
  </si>
  <si>
    <t>永平南路-姚安路</t>
  </si>
  <si>
    <t>江川东路-新闵东路</t>
  </si>
  <si>
    <t>友好村</t>
  </si>
  <si>
    <t>合计</t>
  </si>
  <si>
    <t>街道排水设施量表（各类排水泵闸及小市政设施）</t>
  </si>
  <si>
    <t>类型</t>
  </si>
  <si>
    <t>名称</t>
  </si>
  <si>
    <t>地址</t>
  </si>
  <si>
    <t>备注</t>
  </si>
  <si>
    <t>泵闸</t>
  </si>
  <si>
    <t>西三河泵闸</t>
  </si>
  <si>
    <t>西三河近北竹港</t>
  </si>
  <si>
    <t>水闸</t>
  </si>
  <si>
    <t>西三河南闸</t>
  </si>
  <si>
    <t>合生城邦河近北竹港</t>
  </si>
  <si>
    <t>陈家河泵闸</t>
  </si>
  <si>
    <t>陈家河近黄浦江</t>
  </si>
  <si>
    <t>沿河截污</t>
  </si>
  <si>
    <t>1#截污泵</t>
  </si>
  <si>
    <t>凤庆路竖一河东</t>
  </si>
  <si>
    <t>2#截污泵</t>
  </si>
  <si>
    <t>凤庆路竖一河西</t>
  </si>
  <si>
    <t>3#截污泵</t>
  </si>
  <si>
    <t>合生城邦河近北竹港北</t>
  </si>
  <si>
    <t>4#截污泵</t>
  </si>
  <si>
    <t>合生城邦河近北竹港南</t>
  </si>
  <si>
    <t>5#截污泵</t>
  </si>
  <si>
    <t>金平路景谷路南</t>
  </si>
  <si>
    <t>6#截污泵</t>
  </si>
  <si>
    <t>友好村内近二组宅河</t>
  </si>
  <si>
    <t>末端截污</t>
  </si>
  <si>
    <t>源枫景苑1#</t>
  </si>
  <si>
    <t>北门门口</t>
  </si>
  <si>
    <t>源枫景苑2#</t>
  </si>
  <si>
    <t>南面商铺</t>
  </si>
  <si>
    <t>源枫景苑3#</t>
  </si>
  <si>
    <t>西门门口</t>
  </si>
  <si>
    <t>剑桥丽苑1#</t>
  </si>
  <si>
    <t>西侧停车场</t>
  </si>
  <si>
    <t>剑桥丽苑2#</t>
  </si>
  <si>
    <t>南门门口</t>
  </si>
  <si>
    <t>鹤庆小区1#</t>
  </si>
  <si>
    <t>东门门口</t>
  </si>
  <si>
    <t>鹤庆小区2#</t>
  </si>
  <si>
    <t>千岱名墅1#</t>
  </si>
  <si>
    <t>北面124幢</t>
  </si>
  <si>
    <t>千岱名墅2#</t>
  </si>
  <si>
    <t>北面134幢</t>
  </si>
  <si>
    <t>千岱名墅3#</t>
  </si>
  <si>
    <t>北面竹林</t>
  </si>
  <si>
    <t>电厂小区</t>
  </si>
  <si>
    <t>汽轮一村</t>
  </si>
  <si>
    <t>广场西南角</t>
  </si>
  <si>
    <t>高华小区</t>
  </si>
  <si>
    <t>瑞丽新村</t>
  </si>
  <si>
    <t>上海花园门口</t>
  </si>
  <si>
    <t>金铭城市之光</t>
  </si>
  <si>
    <t>东苑佳和园1#</t>
  </si>
  <si>
    <t>东侧配电间</t>
  </si>
  <si>
    <t>东苑佳和园2#</t>
  </si>
  <si>
    <t>景华小区1#</t>
  </si>
  <si>
    <t>景华小区2#</t>
  </si>
  <si>
    <t>景华小区4#</t>
  </si>
  <si>
    <t>景华小区5#</t>
  </si>
  <si>
    <t>丽都城</t>
  </si>
  <si>
    <t>凤庆小区1#</t>
  </si>
  <si>
    <t>红旗花苑1#</t>
  </si>
  <si>
    <t>景谷小区1#</t>
  </si>
  <si>
    <t>景谷小区2#</t>
  </si>
  <si>
    <t>富仕名邸一期三期1#</t>
  </si>
  <si>
    <t>富仕名邸一期三期2#</t>
  </si>
  <si>
    <t>东面15号楼</t>
  </si>
  <si>
    <t>富仕名邸一期三期3#</t>
  </si>
  <si>
    <t>富仕名邸二期1#</t>
  </si>
  <si>
    <t>东南角商铺</t>
  </si>
  <si>
    <t>红旗四街坊1#</t>
  </si>
  <si>
    <t>红旗四街坊2#</t>
  </si>
  <si>
    <t>东门停车位</t>
  </si>
  <si>
    <t>红旗四街坊3#</t>
  </si>
  <si>
    <t>东川苑</t>
  </si>
  <si>
    <t>南北大街2</t>
  </si>
  <si>
    <t>东北角围墙内</t>
  </si>
  <si>
    <t>电五小区1#</t>
  </si>
  <si>
    <t>48号楼外绿化带</t>
  </si>
  <si>
    <t>电五小区2#</t>
  </si>
  <si>
    <t>碧江路鹤庆路交叉口绿化带</t>
  </si>
  <si>
    <t>康乐花园</t>
  </si>
  <si>
    <t>东门转弯口</t>
  </si>
  <si>
    <t>鹤北一街坊</t>
  </si>
  <si>
    <t>141号楼围墙边</t>
  </si>
  <si>
    <t>鹤北一街坊1#</t>
  </si>
  <si>
    <t>鹤庆路石屏路交叉口向北一百米</t>
  </si>
  <si>
    <t>污水提升</t>
  </si>
  <si>
    <t>昆阳小区</t>
  </si>
  <si>
    <t>昆阳路420弄东门</t>
  </si>
  <si>
    <t>雨水排涝</t>
  </si>
  <si>
    <t>河东小区</t>
  </si>
  <si>
    <t>河东小区门口</t>
  </si>
  <si>
    <t>三不管设施</t>
  </si>
  <si>
    <t>管道</t>
  </si>
  <si>
    <t>31684米</t>
  </si>
  <si>
    <t>检查井</t>
  </si>
  <si>
    <t>4439座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</si>
</sst>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48"/>
      <name val="宋体"/>
      <charset val="134"/>
    </font>
    <font>
      <sz val="10"/>
      <name val="新宋体"/>
      <family val="3"/>
      <charset val="134"/>
    </font>
    <font>
      <b/>
      <sz val="12"/>
      <color theme="1"/>
      <name val="新宋体"/>
      <family val="3"/>
      <charset val="134"/>
    </font>
    <font>
      <b/>
      <sz val="11"/>
      <color theme="1"/>
      <name val="新宋体"/>
      <family val="3"/>
      <charset val="134"/>
    </font>
    <font>
      <sz val="10"/>
      <color theme="1"/>
      <name val="新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新宋体"/>
      <family val="3"/>
      <charset val="134"/>
    </font>
    <font>
      <b/>
      <sz val="11"/>
      <color indexed="48"/>
      <name val="新宋体"/>
      <family val="3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8" borderId="13" applyNumberFormat="0" applyAlignment="0" applyProtection="0">
      <alignment vertical="center"/>
    </xf>
    <xf numFmtId="0" fontId="17" fillId="8" borderId="12" applyNumberFormat="0" applyAlignment="0" applyProtection="0">
      <alignment vertical="center"/>
    </xf>
    <xf numFmtId="0" fontId="18" fillId="9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49" applyFont="1" applyFill="1" applyBorder="1" applyAlignment="1">
      <alignment horizontal="center" vertical="center" wrapText="1"/>
    </xf>
    <xf numFmtId="0" fontId="6" fillId="0" borderId="8" xfId="50" applyFont="1" applyFill="1" applyBorder="1" applyAlignment="1">
      <alignment horizontal="center" vertical="center" wrapText="1"/>
    </xf>
    <xf numFmtId="0" fontId="6" fillId="2" borderId="8" xfId="50" applyFont="1" applyFill="1" applyBorder="1" applyAlignment="1">
      <alignment horizontal="center" vertical="center" wrapText="1"/>
    </xf>
    <xf numFmtId="0" fontId="6" fillId="2" borderId="8" xfId="51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/>
    </xf>
    <xf numFmtId="0" fontId="6" fillId="2" borderId="8" xfId="49" applyFont="1" applyFill="1" applyBorder="1" applyAlignment="1">
      <alignment horizontal="center" vertical="center"/>
    </xf>
    <xf numFmtId="176" fontId="6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8" xfId="49" applyFont="1" applyFill="1" applyBorder="1" applyAlignment="1">
      <alignment horizontal="center" vertical="center" wrapText="1"/>
    </xf>
    <xf numFmtId="0" fontId="6" fillId="4" borderId="8" xfId="50" applyFont="1" applyFill="1" applyBorder="1" applyAlignment="1">
      <alignment horizontal="center" vertical="center" wrapText="1"/>
    </xf>
    <xf numFmtId="0" fontId="6" fillId="4" borderId="8" xfId="51" applyFont="1" applyFill="1" applyBorder="1" applyAlignment="1">
      <alignment horizontal="center" vertical="center" wrapText="1"/>
    </xf>
    <xf numFmtId="0" fontId="6" fillId="4" borderId="8" xfId="52" applyFont="1" applyFill="1" applyBorder="1" applyAlignment="1">
      <alignment horizontal="center" vertical="center" wrapText="1"/>
    </xf>
    <xf numFmtId="0" fontId="6" fillId="4" borderId="8" xfId="50" applyFont="1" applyFill="1" applyBorder="1" applyAlignment="1">
      <alignment horizontal="center" vertical="center"/>
    </xf>
    <xf numFmtId="0" fontId="6" fillId="4" borderId="8" xfId="49" applyFont="1" applyFill="1" applyBorder="1" applyAlignment="1">
      <alignment horizontal="center" vertical="center"/>
    </xf>
    <xf numFmtId="0" fontId="6" fillId="5" borderId="8" xfId="49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8" xfId="50" applyFont="1" applyFill="1" applyBorder="1" applyAlignment="1">
      <alignment horizontal="center" vertical="center" wrapText="1"/>
    </xf>
    <xf numFmtId="0" fontId="6" fillId="5" borderId="8" xfId="51" applyFont="1" applyFill="1" applyBorder="1" applyAlignment="1">
      <alignment horizontal="center" vertical="center" wrapText="1"/>
    </xf>
    <xf numFmtId="0" fontId="6" fillId="5" borderId="8" xfId="49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闵行区设施量汇总（徐修改）4 2" xfId="50"/>
    <cellStyle name="常规_对应的设施量统计" xfId="51"/>
    <cellStyle name="常规_090927君莲设施量统计、经费测算（2008定额）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6"/>
  <sheetViews>
    <sheetView tabSelected="1" topLeftCell="A26" workbookViewId="0">
      <selection activeCell="U54" sqref="U54"/>
    </sheetView>
  </sheetViews>
  <sheetFormatPr defaultColWidth="9" defaultRowHeight="38" customHeight="1"/>
  <cols>
    <col min="1" max="1" width="5.31666666666667" style="10" customWidth="1"/>
    <col min="2" max="2" width="12.65" style="10" customWidth="1"/>
    <col min="3" max="3" width="16.5666666666667" style="10" customWidth="1"/>
    <col min="4" max="4" width="10.2916666666667" style="10" customWidth="1"/>
    <col min="5" max="5" width="10.1416666666667" style="10" customWidth="1"/>
    <col min="6" max="6" width="8.475" style="10" customWidth="1"/>
    <col min="7" max="7" width="7.08333333333333" style="10" customWidth="1"/>
    <col min="8" max="8" width="11.325" style="10" customWidth="1"/>
    <col min="9" max="9" width="8.375" style="10" customWidth="1"/>
    <col min="10" max="11" width="9.025" style="10" customWidth="1"/>
    <col min="12" max="12" width="10.2916666666667" style="10" customWidth="1"/>
    <col min="13" max="13" width="7.775" style="10" customWidth="1"/>
    <col min="14" max="14" width="8.33333333333333" style="10" customWidth="1"/>
    <col min="15" max="15" width="7.21666666666667" style="10" customWidth="1"/>
    <col min="16" max="16" width="4.625" style="10" customWidth="1"/>
    <col min="17" max="17" width="7.5" style="10" customWidth="1"/>
    <col min="18" max="18" width="8.375" style="10" customWidth="1"/>
    <col min="19" max="20" width="9.16666666666667" style="10" customWidth="1"/>
    <col min="21" max="21" width="10.3" style="10" customWidth="1"/>
    <col min="22" max="24" width="9" style="8" customWidth="1"/>
    <col min="25" max="16366" width="9" style="8"/>
    <col min="16367" max="16384" width="9" style="11"/>
  </cols>
  <sheetData>
    <row r="1" s="8" customFormat="1" customHeight="1" spans="1:2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="9" customFormat="1" customHeight="1" spans="1:21">
      <c r="A2" s="13" t="s">
        <v>1</v>
      </c>
      <c r="B2" s="13" t="s">
        <v>2</v>
      </c>
      <c r="C2" s="13" t="s">
        <v>3</v>
      </c>
      <c r="D2" s="14" t="s">
        <v>4</v>
      </c>
      <c r="E2" s="14"/>
      <c r="F2" s="14"/>
      <c r="G2" s="14"/>
      <c r="H2" s="14"/>
      <c r="I2" s="14"/>
      <c r="J2" s="14"/>
      <c r="K2" s="14"/>
      <c r="L2" s="27" t="s">
        <v>5</v>
      </c>
      <c r="M2" s="27"/>
      <c r="N2" s="27"/>
      <c r="O2" s="27"/>
      <c r="P2" s="27"/>
      <c r="Q2" s="27"/>
      <c r="R2" s="27"/>
      <c r="S2" s="27"/>
      <c r="T2" s="27"/>
      <c r="U2" s="27"/>
    </row>
    <row r="3" s="9" customFormat="1" customHeight="1" spans="1:21">
      <c r="A3" s="13"/>
      <c r="B3" s="13"/>
      <c r="C3" s="13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15" t="s">
        <v>13</v>
      </c>
      <c r="L3" s="28" t="s">
        <v>6</v>
      </c>
      <c r="M3" s="28" t="s">
        <v>14</v>
      </c>
      <c r="N3" s="28" t="s">
        <v>8</v>
      </c>
      <c r="O3" s="28" t="s">
        <v>9</v>
      </c>
      <c r="P3" s="28" t="s">
        <v>10</v>
      </c>
      <c r="Q3" s="28" t="s">
        <v>15</v>
      </c>
      <c r="R3" s="28" t="s">
        <v>11</v>
      </c>
      <c r="S3" s="28" t="s">
        <v>12</v>
      </c>
      <c r="T3" s="28" t="s">
        <v>16</v>
      </c>
      <c r="U3" s="28" t="s">
        <v>17</v>
      </c>
    </row>
    <row r="4" s="8" customFormat="1" ht="30" customHeight="1" spans="1:21">
      <c r="A4" s="16">
        <f t="shared" ref="A4:A53" si="0">ROW()-3</f>
        <v>1</v>
      </c>
      <c r="B4" s="17" t="s">
        <v>18</v>
      </c>
      <c r="C4" s="17" t="s">
        <v>19</v>
      </c>
      <c r="D4" s="18">
        <v>266.5</v>
      </c>
      <c r="E4" s="18"/>
      <c r="F4" s="18"/>
      <c r="G4" s="18"/>
      <c r="H4" s="18">
        <v>44</v>
      </c>
      <c r="I4" s="18">
        <f t="shared" ref="I4:I49" si="1">SUM(D4:H4)</f>
        <v>310.5</v>
      </c>
      <c r="J4" s="18">
        <v>8</v>
      </c>
      <c r="K4" s="18">
        <v>3</v>
      </c>
      <c r="L4" s="29">
        <v>288</v>
      </c>
      <c r="M4" s="29"/>
      <c r="N4" s="29"/>
      <c r="O4" s="29"/>
      <c r="P4" s="29"/>
      <c r="Q4" s="29">
        <v>98</v>
      </c>
      <c r="R4" s="29">
        <f t="shared" ref="R4:R49" si="2">SUM(L4:Q4)</f>
        <v>386</v>
      </c>
      <c r="S4" s="29">
        <v>12</v>
      </c>
      <c r="T4" s="29"/>
      <c r="U4" s="36">
        <v>14</v>
      </c>
    </row>
    <row r="5" s="8" customFormat="1" ht="30" customHeight="1" spans="1:21">
      <c r="A5" s="16">
        <f t="shared" si="0"/>
        <v>2</v>
      </c>
      <c r="B5" s="17" t="s">
        <v>20</v>
      </c>
      <c r="C5" s="17" t="s">
        <v>21</v>
      </c>
      <c r="D5" s="18">
        <v>186</v>
      </c>
      <c r="E5" s="18"/>
      <c r="F5" s="18"/>
      <c r="G5" s="18"/>
      <c r="H5" s="18">
        <v>36</v>
      </c>
      <c r="I5" s="18">
        <f t="shared" si="1"/>
        <v>222</v>
      </c>
      <c r="J5" s="18">
        <v>6</v>
      </c>
      <c r="K5" s="18">
        <v>5</v>
      </c>
      <c r="L5" s="29"/>
      <c r="M5" s="29">
        <v>153</v>
      </c>
      <c r="N5" s="29"/>
      <c r="O5" s="29"/>
      <c r="P5" s="29"/>
      <c r="Q5" s="29">
        <v>41</v>
      </c>
      <c r="R5" s="29">
        <f t="shared" si="2"/>
        <v>194</v>
      </c>
      <c r="S5" s="29">
        <v>6</v>
      </c>
      <c r="T5" s="29">
        <v>2</v>
      </c>
      <c r="U5" s="36">
        <v>10</v>
      </c>
    </row>
    <row r="6" s="8" customFormat="1" ht="30" customHeight="1" spans="1:21">
      <c r="A6" s="16">
        <f t="shared" si="0"/>
        <v>3</v>
      </c>
      <c r="B6" s="17" t="s">
        <v>22</v>
      </c>
      <c r="C6" s="17" t="s">
        <v>23</v>
      </c>
      <c r="D6" s="18">
        <v>2053</v>
      </c>
      <c r="E6" s="18">
        <v>0</v>
      </c>
      <c r="F6" s="18">
        <v>0</v>
      </c>
      <c r="G6" s="18">
        <v>0</v>
      </c>
      <c r="H6" s="18">
        <v>373.5</v>
      </c>
      <c r="I6" s="18">
        <f t="shared" si="1"/>
        <v>2426.5</v>
      </c>
      <c r="J6" s="18">
        <v>49</v>
      </c>
      <c r="K6" s="18">
        <v>22</v>
      </c>
      <c r="L6" s="29">
        <v>1548</v>
      </c>
      <c r="M6" s="29">
        <v>1838</v>
      </c>
      <c r="N6" s="29">
        <v>0</v>
      </c>
      <c r="O6" s="29">
        <v>0</v>
      </c>
      <c r="P6" s="29">
        <v>0</v>
      </c>
      <c r="Q6" s="29">
        <v>630</v>
      </c>
      <c r="R6" s="29">
        <f t="shared" si="2"/>
        <v>4016</v>
      </c>
      <c r="S6" s="29">
        <v>90</v>
      </c>
      <c r="T6" s="29">
        <v>0</v>
      </c>
      <c r="U6" s="37">
        <v>152</v>
      </c>
    </row>
    <row r="7" s="8" customFormat="1" ht="30" customHeight="1" spans="1:21">
      <c r="A7" s="16">
        <f t="shared" si="0"/>
        <v>4</v>
      </c>
      <c r="B7" s="17" t="s">
        <v>24</v>
      </c>
      <c r="C7" s="17" t="s">
        <v>25</v>
      </c>
      <c r="D7" s="18">
        <v>540</v>
      </c>
      <c r="E7" s="18"/>
      <c r="F7" s="18"/>
      <c r="G7" s="18"/>
      <c r="H7" s="18">
        <v>76</v>
      </c>
      <c r="I7" s="18">
        <f t="shared" si="1"/>
        <v>616</v>
      </c>
      <c r="J7" s="18">
        <v>17</v>
      </c>
      <c r="K7" s="18">
        <v>2</v>
      </c>
      <c r="L7" s="29">
        <v>508</v>
      </c>
      <c r="M7" s="29"/>
      <c r="N7" s="29"/>
      <c r="O7" s="29"/>
      <c r="P7" s="29"/>
      <c r="Q7" s="30">
        <v>167.5</v>
      </c>
      <c r="R7" s="29">
        <f t="shared" si="2"/>
        <v>675.5</v>
      </c>
      <c r="S7" s="29">
        <v>15</v>
      </c>
      <c r="T7" s="29">
        <v>3</v>
      </c>
      <c r="U7" s="36">
        <v>30</v>
      </c>
    </row>
    <row r="8" s="8" customFormat="1" ht="30" customHeight="1" spans="1:21">
      <c r="A8" s="16">
        <f t="shared" si="0"/>
        <v>5</v>
      </c>
      <c r="B8" s="17" t="s">
        <v>26</v>
      </c>
      <c r="C8" s="17" t="s">
        <v>27</v>
      </c>
      <c r="D8" s="19"/>
      <c r="E8" s="19">
        <v>476</v>
      </c>
      <c r="F8" s="18"/>
      <c r="G8" s="18"/>
      <c r="H8" s="19">
        <v>65</v>
      </c>
      <c r="I8" s="18">
        <f t="shared" si="1"/>
        <v>541</v>
      </c>
      <c r="J8" s="18">
        <v>12</v>
      </c>
      <c r="K8" s="18">
        <v>3</v>
      </c>
      <c r="L8" s="29"/>
      <c r="M8" s="29">
        <v>476</v>
      </c>
      <c r="N8" s="29"/>
      <c r="O8" s="29"/>
      <c r="P8" s="29"/>
      <c r="Q8" s="29">
        <v>96</v>
      </c>
      <c r="R8" s="29">
        <f t="shared" si="2"/>
        <v>572</v>
      </c>
      <c r="S8" s="29">
        <v>12</v>
      </c>
      <c r="T8" s="29">
        <v>2</v>
      </c>
      <c r="U8" s="36">
        <v>24</v>
      </c>
    </row>
    <row r="9" s="8" customFormat="1" ht="30" customHeight="1" spans="1:21">
      <c r="A9" s="16">
        <f t="shared" si="0"/>
        <v>6</v>
      </c>
      <c r="B9" s="17" t="s">
        <v>28</v>
      </c>
      <c r="C9" s="17" t="s">
        <v>29</v>
      </c>
      <c r="D9" s="19">
        <v>424</v>
      </c>
      <c r="E9" s="19"/>
      <c r="F9" s="19"/>
      <c r="G9" s="19"/>
      <c r="H9" s="19">
        <v>8</v>
      </c>
      <c r="I9" s="18">
        <f t="shared" si="1"/>
        <v>432</v>
      </c>
      <c r="J9" s="18">
        <v>14</v>
      </c>
      <c r="K9" s="18">
        <v>10</v>
      </c>
      <c r="L9" s="30">
        <v>142.77</v>
      </c>
      <c r="M9" s="30">
        <v>234.67</v>
      </c>
      <c r="N9" s="30">
        <v>338</v>
      </c>
      <c r="O9" s="30"/>
      <c r="P9" s="30"/>
      <c r="Q9" s="30">
        <v>272.98</v>
      </c>
      <c r="R9" s="29">
        <f t="shared" si="2"/>
        <v>988.42</v>
      </c>
      <c r="S9" s="29">
        <v>26</v>
      </c>
      <c r="T9" s="29">
        <v>7</v>
      </c>
      <c r="U9" s="36">
        <v>39</v>
      </c>
    </row>
    <row r="10" s="8" customFormat="1" ht="30" customHeight="1" spans="1:21">
      <c r="A10" s="16">
        <f t="shared" si="0"/>
        <v>7</v>
      </c>
      <c r="B10" s="17" t="s">
        <v>30</v>
      </c>
      <c r="C10" s="17" t="s">
        <v>31</v>
      </c>
      <c r="D10" s="18">
        <v>177</v>
      </c>
      <c r="E10" s="18"/>
      <c r="F10" s="18"/>
      <c r="G10" s="18"/>
      <c r="H10" s="18">
        <v>10</v>
      </c>
      <c r="I10" s="18">
        <f t="shared" si="1"/>
        <v>187</v>
      </c>
      <c r="J10" s="18">
        <v>7</v>
      </c>
      <c r="K10" s="18"/>
      <c r="L10" s="29">
        <v>162</v>
      </c>
      <c r="M10" s="29">
        <v>921</v>
      </c>
      <c r="N10" s="29">
        <v>522</v>
      </c>
      <c r="O10" s="29"/>
      <c r="P10" s="29"/>
      <c r="Q10" s="29">
        <v>404</v>
      </c>
      <c r="R10" s="29">
        <f t="shared" si="2"/>
        <v>2009</v>
      </c>
      <c r="S10" s="29">
        <v>58</v>
      </c>
      <c r="T10" s="29">
        <v>14</v>
      </c>
      <c r="U10" s="36">
        <v>102</v>
      </c>
    </row>
    <row r="11" s="8" customFormat="1" ht="30" customHeight="1" spans="1:21">
      <c r="A11" s="16">
        <f t="shared" si="0"/>
        <v>8</v>
      </c>
      <c r="B11" s="17" t="s">
        <v>32</v>
      </c>
      <c r="C11" s="17" t="s">
        <v>33</v>
      </c>
      <c r="D11" s="18"/>
      <c r="E11" s="18"/>
      <c r="F11" s="18"/>
      <c r="G11" s="18"/>
      <c r="H11" s="18"/>
      <c r="I11" s="18">
        <f t="shared" si="1"/>
        <v>0</v>
      </c>
      <c r="J11" s="18"/>
      <c r="K11" s="18"/>
      <c r="L11" s="29">
        <v>310.5</v>
      </c>
      <c r="M11" s="29"/>
      <c r="N11" s="29"/>
      <c r="O11" s="29"/>
      <c r="P11" s="29"/>
      <c r="Q11" s="29">
        <v>12</v>
      </c>
      <c r="R11" s="29">
        <f t="shared" si="2"/>
        <v>322.5</v>
      </c>
      <c r="S11" s="29">
        <v>15</v>
      </c>
      <c r="T11" s="29"/>
      <c r="U11" s="36">
        <v>12</v>
      </c>
    </row>
    <row r="12" s="8" customFormat="1" ht="30" customHeight="1" spans="1:21">
      <c r="A12" s="16">
        <f t="shared" si="0"/>
        <v>9</v>
      </c>
      <c r="B12" s="17" t="s">
        <v>34</v>
      </c>
      <c r="C12" s="17" t="s">
        <v>35</v>
      </c>
      <c r="D12" s="18"/>
      <c r="E12" s="18"/>
      <c r="F12" s="18"/>
      <c r="G12" s="18"/>
      <c r="H12" s="18"/>
      <c r="I12" s="18">
        <f t="shared" si="1"/>
        <v>0</v>
      </c>
      <c r="J12" s="18"/>
      <c r="K12" s="18"/>
      <c r="L12" s="29">
        <v>325.5</v>
      </c>
      <c r="M12" s="29"/>
      <c r="N12" s="29"/>
      <c r="O12" s="29"/>
      <c r="P12" s="29"/>
      <c r="Q12" s="29">
        <v>78.5</v>
      </c>
      <c r="R12" s="29">
        <f t="shared" si="2"/>
        <v>404</v>
      </c>
      <c r="S12" s="29">
        <v>16</v>
      </c>
      <c r="T12" s="29"/>
      <c r="U12" s="36">
        <v>12</v>
      </c>
    </row>
    <row r="13" s="8" customFormat="1" ht="30" customHeight="1" spans="1:21">
      <c r="A13" s="16">
        <f t="shared" si="0"/>
        <v>10</v>
      </c>
      <c r="B13" s="17" t="s">
        <v>36</v>
      </c>
      <c r="C13" s="17" t="s">
        <v>37</v>
      </c>
      <c r="D13" s="18">
        <v>554</v>
      </c>
      <c r="E13" s="18"/>
      <c r="F13" s="18"/>
      <c r="G13" s="18"/>
      <c r="H13" s="18">
        <v>183.5</v>
      </c>
      <c r="I13" s="18">
        <f t="shared" si="1"/>
        <v>737.5</v>
      </c>
      <c r="J13" s="18">
        <v>17</v>
      </c>
      <c r="K13" s="18">
        <v>8</v>
      </c>
      <c r="L13" s="29">
        <v>546</v>
      </c>
      <c r="M13" s="29"/>
      <c r="N13" s="29"/>
      <c r="O13" s="29"/>
      <c r="P13" s="29"/>
      <c r="Q13" s="29">
        <v>198</v>
      </c>
      <c r="R13" s="29">
        <f t="shared" si="2"/>
        <v>744</v>
      </c>
      <c r="S13" s="29">
        <v>22</v>
      </c>
      <c r="T13" s="29">
        <v>3</v>
      </c>
      <c r="U13" s="36">
        <v>30</v>
      </c>
    </row>
    <row r="14" s="8" customFormat="1" ht="30" customHeight="1" spans="1:21">
      <c r="A14" s="16">
        <f t="shared" si="0"/>
        <v>11</v>
      </c>
      <c r="B14" s="17" t="s">
        <v>38</v>
      </c>
      <c r="C14" s="17" t="s">
        <v>39</v>
      </c>
      <c r="D14" s="18">
        <v>400.5</v>
      </c>
      <c r="E14" s="18"/>
      <c r="F14" s="18"/>
      <c r="G14" s="18"/>
      <c r="H14" s="18">
        <v>52.5</v>
      </c>
      <c r="I14" s="18">
        <f t="shared" si="1"/>
        <v>453</v>
      </c>
      <c r="J14" s="18">
        <v>14</v>
      </c>
      <c r="K14" s="18">
        <v>9</v>
      </c>
      <c r="L14" s="30">
        <v>448</v>
      </c>
      <c r="M14" s="29"/>
      <c r="N14" s="29"/>
      <c r="O14" s="29"/>
      <c r="P14" s="29"/>
      <c r="Q14" s="30">
        <v>144.5</v>
      </c>
      <c r="R14" s="29">
        <f t="shared" si="2"/>
        <v>592.5</v>
      </c>
      <c r="S14" s="29">
        <v>17</v>
      </c>
      <c r="T14" s="29">
        <v>6</v>
      </c>
      <c r="U14" s="36">
        <v>28</v>
      </c>
    </row>
    <row r="15" s="8" customFormat="1" ht="30" customHeight="1" spans="1:21">
      <c r="A15" s="16">
        <f t="shared" si="0"/>
        <v>12</v>
      </c>
      <c r="B15" s="17" t="s">
        <v>40</v>
      </c>
      <c r="C15" s="17" t="s">
        <v>41</v>
      </c>
      <c r="D15" s="18">
        <v>67</v>
      </c>
      <c r="E15" s="18"/>
      <c r="F15" s="18"/>
      <c r="G15" s="18"/>
      <c r="H15" s="18">
        <v>39</v>
      </c>
      <c r="I15" s="18">
        <f t="shared" si="1"/>
        <v>106</v>
      </c>
      <c r="J15" s="18">
        <v>6</v>
      </c>
      <c r="K15" s="18">
        <v>3</v>
      </c>
      <c r="L15" s="29">
        <v>105</v>
      </c>
      <c r="M15" s="29"/>
      <c r="N15" s="29"/>
      <c r="O15" s="29"/>
      <c r="P15" s="29"/>
      <c r="Q15" s="29">
        <v>43.5</v>
      </c>
      <c r="R15" s="29">
        <f t="shared" si="2"/>
        <v>148.5</v>
      </c>
      <c r="S15" s="29">
        <v>7</v>
      </c>
      <c r="T15" s="29">
        <v>4</v>
      </c>
      <c r="U15" s="36">
        <v>14</v>
      </c>
    </row>
    <row r="16" s="8" customFormat="1" ht="30" customHeight="1" spans="1:21">
      <c r="A16" s="16">
        <f t="shared" si="0"/>
        <v>13</v>
      </c>
      <c r="B16" s="17" t="s">
        <v>42</v>
      </c>
      <c r="C16" s="17" t="s">
        <v>43</v>
      </c>
      <c r="D16" s="18">
        <v>172.5</v>
      </c>
      <c r="E16" s="18"/>
      <c r="F16" s="18"/>
      <c r="G16" s="18"/>
      <c r="H16" s="18">
        <v>25.5</v>
      </c>
      <c r="I16" s="18">
        <f t="shared" si="1"/>
        <v>198</v>
      </c>
      <c r="J16" s="18">
        <v>6</v>
      </c>
      <c r="K16" s="18">
        <v>5</v>
      </c>
      <c r="L16" s="29"/>
      <c r="M16" s="29">
        <v>196</v>
      </c>
      <c r="N16" s="29"/>
      <c r="O16" s="29"/>
      <c r="P16" s="29"/>
      <c r="Q16" s="29">
        <v>50</v>
      </c>
      <c r="R16" s="29">
        <f t="shared" si="2"/>
        <v>246</v>
      </c>
      <c r="S16" s="29">
        <v>7</v>
      </c>
      <c r="T16" s="29">
        <v>1</v>
      </c>
      <c r="U16" s="36">
        <v>10</v>
      </c>
    </row>
    <row r="17" s="8" customFormat="1" ht="30" customHeight="1" spans="1:21">
      <c r="A17" s="16">
        <f t="shared" si="0"/>
        <v>14</v>
      </c>
      <c r="B17" s="17" t="s">
        <v>44</v>
      </c>
      <c r="C17" s="17" t="s">
        <v>45</v>
      </c>
      <c r="D17" s="18">
        <v>345</v>
      </c>
      <c r="E17" s="18"/>
      <c r="F17" s="18"/>
      <c r="G17" s="18"/>
      <c r="H17" s="18"/>
      <c r="I17" s="18">
        <f t="shared" si="1"/>
        <v>345</v>
      </c>
      <c r="J17" s="18">
        <v>20</v>
      </c>
      <c r="K17" s="18"/>
      <c r="L17" s="29">
        <v>331.5</v>
      </c>
      <c r="M17" s="29">
        <v>28.5</v>
      </c>
      <c r="N17" s="29"/>
      <c r="O17" s="29"/>
      <c r="P17" s="29"/>
      <c r="Q17" s="29">
        <v>124</v>
      </c>
      <c r="R17" s="29">
        <f t="shared" si="2"/>
        <v>484</v>
      </c>
      <c r="S17" s="29">
        <v>17</v>
      </c>
      <c r="T17" s="29"/>
      <c r="U17" s="36">
        <v>30</v>
      </c>
    </row>
    <row r="18" s="8" customFormat="1" ht="30" customHeight="1" spans="1:21">
      <c r="A18" s="16">
        <f t="shared" si="0"/>
        <v>15</v>
      </c>
      <c r="B18" s="17" t="s">
        <v>44</v>
      </c>
      <c r="C18" s="17" t="s">
        <v>39</v>
      </c>
      <c r="D18" s="19">
        <v>329</v>
      </c>
      <c r="E18" s="19"/>
      <c r="F18" s="19"/>
      <c r="G18" s="19"/>
      <c r="H18" s="19">
        <v>56</v>
      </c>
      <c r="I18" s="18">
        <f t="shared" si="1"/>
        <v>385</v>
      </c>
      <c r="J18" s="18">
        <v>11</v>
      </c>
      <c r="K18" s="18">
        <v>4</v>
      </c>
      <c r="L18" s="30">
        <v>91</v>
      </c>
      <c r="M18" s="30">
        <v>339</v>
      </c>
      <c r="N18" s="30"/>
      <c r="O18" s="30"/>
      <c r="P18" s="30"/>
      <c r="Q18" s="30">
        <v>302</v>
      </c>
      <c r="R18" s="29">
        <f t="shared" si="2"/>
        <v>732</v>
      </c>
      <c r="S18" s="29">
        <v>14</v>
      </c>
      <c r="T18" s="29">
        <v>4</v>
      </c>
      <c r="U18" s="36">
        <v>28</v>
      </c>
    </row>
    <row r="19" s="8" customFormat="1" ht="30" customHeight="1" spans="1:21">
      <c r="A19" s="16">
        <f t="shared" si="0"/>
        <v>16</v>
      </c>
      <c r="B19" s="17" t="s">
        <v>46</v>
      </c>
      <c r="C19" s="17" t="s">
        <v>47</v>
      </c>
      <c r="D19" s="19">
        <v>376</v>
      </c>
      <c r="E19" s="18"/>
      <c r="F19" s="18"/>
      <c r="G19" s="18"/>
      <c r="H19" s="18"/>
      <c r="I19" s="18">
        <f t="shared" si="1"/>
        <v>376</v>
      </c>
      <c r="J19" s="19">
        <v>35</v>
      </c>
      <c r="K19" s="18"/>
      <c r="L19" s="29"/>
      <c r="M19" s="29">
        <v>326</v>
      </c>
      <c r="N19" s="29"/>
      <c r="O19" s="30"/>
      <c r="P19" s="30"/>
      <c r="Q19" s="30">
        <v>36</v>
      </c>
      <c r="R19" s="29">
        <f t="shared" si="2"/>
        <v>362</v>
      </c>
      <c r="S19" s="29">
        <v>11</v>
      </c>
      <c r="T19" s="29"/>
      <c r="U19" s="36">
        <v>20</v>
      </c>
    </row>
    <row r="20" s="8" customFormat="1" ht="30" customHeight="1" spans="1:21">
      <c r="A20" s="16">
        <f t="shared" si="0"/>
        <v>17</v>
      </c>
      <c r="B20" s="17" t="s">
        <v>48</v>
      </c>
      <c r="C20" s="17" t="s">
        <v>49</v>
      </c>
      <c r="D20" s="18"/>
      <c r="E20" s="18"/>
      <c r="F20" s="18"/>
      <c r="G20" s="18"/>
      <c r="H20" s="18"/>
      <c r="I20" s="18">
        <f t="shared" si="1"/>
        <v>0</v>
      </c>
      <c r="J20" s="18"/>
      <c r="K20" s="18"/>
      <c r="L20" s="30">
        <v>104.4</v>
      </c>
      <c r="M20" s="29"/>
      <c r="N20" s="29"/>
      <c r="O20" s="29"/>
      <c r="P20" s="29"/>
      <c r="Q20" s="30">
        <v>62</v>
      </c>
      <c r="R20" s="29">
        <f t="shared" si="2"/>
        <v>166.4</v>
      </c>
      <c r="S20" s="29">
        <v>14</v>
      </c>
      <c r="T20" s="29"/>
      <c r="U20" s="36">
        <v>24</v>
      </c>
    </row>
    <row r="21" s="8" customFormat="1" ht="30" customHeight="1" spans="1:21">
      <c r="A21" s="16">
        <f t="shared" si="0"/>
        <v>18</v>
      </c>
      <c r="B21" s="20" t="s">
        <v>50</v>
      </c>
      <c r="C21" s="20"/>
      <c r="D21" s="21">
        <v>202.5</v>
      </c>
      <c r="E21" s="18"/>
      <c r="F21" s="18"/>
      <c r="G21" s="18"/>
      <c r="H21" s="21"/>
      <c r="I21" s="18">
        <f t="shared" si="1"/>
        <v>202.5</v>
      </c>
      <c r="J21" s="21">
        <v>16</v>
      </c>
      <c r="K21" s="18"/>
      <c r="L21" s="31">
        <v>523.1</v>
      </c>
      <c r="M21" s="29"/>
      <c r="N21" s="29"/>
      <c r="O21" s="29"/>
      <c r="P21" s="29"/>
      <c r="Q21" s="34">
        <v>124.8</v>
      </c>
      <c r="R21" s="29">
        <f t="shared" si="2"/>
        <v>647.9</v>
      </c>
      <c r="S21" s="31">
        <v>30</v>
      </c>
      <c r="T21" s="29"/>
      <c r="U21" s="38">
        <v>15</v>
      </c>
    </row>
    <row r="22" s="8" customFormat="1" ht="30" customHeight="1" spans="1:21">
      <c r="A22" s="16">
        <f t="shared" si="0"/>
        <v>19</v>
      </c>
      <c r="B22" s="20" t="s">
        <v>51</v>
      </c>
      <c r="C22" s="20"/>
      <c r="D22" s="21">
        <v>105</v>
      </c>
      <c r="E22" s="18"/>
      <c r="F22" s="18"/>
      <c r="G22" s="18"/>
      <c r="H22" s="21"/>
      <c r="I22" s="18">
        <f t="shared" si="1"/>
        <v>105</v>
      </c>
      <c r="J22" s="21">
        <v>7</v>
      </c>
      <c r="K22" s="18"/>
      <c r="L22" s="31">
        <v>420</v>
      </c>
      <c r="M22" s="29"/>
      <c r="N22" s="29"/>
      <c r="O22" s="29"/>
      <c r="P22" s="29"/>
      <c r="Q22" s="29"/>
      <c r="R22" s="29">
        <f t="shared" si="2"/>
        <v>420</v>
      </c>
      <c r="S22" s="31">
        <v>40</v>
      </c>
      <c r="T22" s="29"/>
      <c r="U22" s="38">
        <v>4</v>
      </c>
    </row>
    <row r="23" s="8" customFormat="1" ht="30" customHeight="1" spans="1:21">
      <c r="A23" s="16">
        <f t="shared" si="0"/>
        <v>20</v>
      </c>
      <c r="B23" s="20" t="s">
        <v>52</v>
      </c>
      <c r="C23" s="20"/>
      <c r="D23" s="21">
        <v>105</v>
      </c>
      <c r="E23" s="18"/>
      <c r="F23" s="18"/>
      <c r="G23" s="18"/>
      <c r="H23" s="21"/>
      <c r="I23" s="18">
        <f t="shared" si="1"/>
        <v>105</v>
      </c>
      <c r="J23" s="21">
        <v>7</v>
      </c>
      <c r="K23" s="18"/>
      <c r="L23" s="31">
        <v>410</v>
      </c>
      <c r="M23" s="29"/>
      <c r="N23" s="29"/>
      <c r="O23" s="29"/>
      <c r="P23" s="29"/>
      <c r="Q23" s="29"/>
      <c r="R23" s="29">
        <f t="shared" si="2"/>
        <v>410</v>
      </c>
      <c r="S23" s="31">
        <v>41</v>
      </c>
      <c r="T23" s="29"/>
      <c r="U23" s="38">
        <v>5</v>
      </c>
    </row>
    <row r="24" s="8" customFormat="1" ht="30" customHeight="1" spans="1:21">
      <c r="A24" s="16">
        <f t="shared" si="0"/>
        <v>21</v>
      </c>
      <c r="B24" s="20" t="s">
        <v>53</v>
      </c>
      <c r="C24" s="17"/>
      <c r="D24" s="22">
        <v>330</v>
      </c>
      <c r="E24" s="18"/>
      <c r="F24" s="18"/>
      <c r="G24" s="18"/>
      <c r="H24" s="22"/>
      <c r="I24" s="18">
        <f t="shared" si="1"/>
        <v>330</v>
      </c>
      <c r="J24" s="22">
        <v>7</v>
      </c>
      <c r="K24" s="18"/>
      <c r="L24" s="32">
        <v>400</v>
      </c>
      <c r="M24" s="29"/>
      <c r="N24" s="29"/>
      <c r="O24" s="29"/>
      <c r="P24" s="29"/>
      <c r="Q24" s="29"/>
      <c r="R24" s="29">
        <f t="shared" si="2"/>
        <v>400</v>
      </c>
      <c r="S24" s="32">
        <v>7</v>
      </c>
      <c r="T24" s="29"/>
      <c r="U24" s="39">
        <v>6</v>
      </c>
    </row>
    <row r="25" s="8" customFormat="1" ht="30" customHeight="1" spans="1:21">
      <c r="A25" s="16">
        <f t="shared" si="0"/>
        <v>22</v>
      </c>
      <c r="B25" s="20" t="s">
        <v>54</v>
      </c>
      <c r="C25" s="17"/>
      <c r="D25" s="22">
        <v>105</v>
      </c>
      <c r="E25" s="18"/>
      <c r="F25" s="18"/>
      <c r="G25" s="18"/>
      <c r="H25" s="22"/>
      <c r="I25" s="18">
        <f t="shared" si="1"/>
        <v>105</v>
      </c>
      <c r="J25" s="22">
        <v>7</v>
      </c>
      <c r="K25" s="18"/>
      <c r="L25" s="32">
        <v>420</v>
      </c>
      <c r="M25" s="29"/>
      <c r="N25" s="29"/>
      <c r="O25" s="29"/>
      <c r="P25" s="29"/>
      <c r="Q25" s="29"/>
      <c r="R25" s="29">
        <f t="shared" si="2"/>
        <v>420</v>
      </c>
      <c r="S25" s="32">
        <v>40</v>
      </c>
      <c r="T25" s="29"/>
      <c r="U25" s="39">
        <v>5</v>
      </c>
    </row>
    <row r="26" s="8" customFormat="1" ht="30" customHeight="1" spans="1:21">
      <c r="A26" s="16">
        <f t="shared" si="0"/>
        <v>23</v>
      </c>
      <c r="B26" s="17" t="s">
        <v>55</v>
      </c>
      <c r="C26" s="17" t="s">
        <v>56</v>
      </c>
      <c r="D26" s="18"/>
      <c r="E26" s="18"/>
      <c r="F26" s="18"/>
      <c r="G26" s="18"/>
      <c r="H26" s="18"/>
      <c r="I26" s="18">
        <f t="shared" si="1"/>
        <v>0</v>
      </c>
      <c r="J26" s="18"/>
      <c r="K26" s="18"/>
      <c r="L26" s="30">
        <v>376</v>
      </c>
      <c r="M26" s="29"/>
      <c r="N26" s="29"/>
      <c r="O26" s="29"/>
      <c r="P26" s="29"/>
      <c r="Q26" s="29"/>
      <c r="R26" s="29">
        <f t="shared" si="2"/>
        <v>376</v>
      </c>
      <c r="S26" s="29">
        <v>16</v>
      </c>
      <c r="T26" s="29"/>
      <c r="U26" s="36">
        <v>15</v>
      </c>
    </row>
    <row r="27" s="8" customFormat="1" ht="30" customHeight="1" spans="1:21">
      <c r="A27" s="16">
        <f t="shared" si="0"/>
        <v>24</v>
      </c>
      <c r="B27" s="17" t="s">
        <v>57</v>
      </c>
      <c r="C27" s="17" t="s">
        <v>58</v>
      </c>
      <c r="D27" s="19">
        <v>598</v>
      </c>
      <c r="E27" s="18"/>
      <c r="F27" s="18"/>
      <c r="G27" s="18"/>
      <c r="H27" s="19">
        <v>80</v>
      </c>
      <c r="I27" s="18">
        <f t="shared" si="1"/>
        <v>678</v>
      </c>
      <c r="J27" s="19">
        <v>17</v>
      </c>
      <c r="K27" s="18">
        <v>3</v>
      </c>
      <c r="L27" s="29"/>
      <c r="M27" s="30">
        <v>660</v>
      </c>
      <c r="N27" s="29"/>
      <c r="O27" s="29"/>
      <c r="P27" s="29"/>
      <c r="Q27" s="30">
        <v>295</v>
      </c>
      <c r="R27" s="29">
        <f t="shared" si="2"/>
        <v>955</v>
      </c>
      <c r="S27" s="30">
        <v>17</v>
      </c>
      <c r="T27" s="29">
        <v>3</v>
      </c>
      <c r="U27" s="36">
        <v>30</v>
      </c>
    </row>
    <row r="28" s="8" customFormat="1" ht="30" customHeight="1" spans="1:21">
      <c r="A28" s="16">
        <f t="shared" si="0"/>
        <v>25</v>
      </c>
      <c r="B28" s="17" t="s">
        <v>59</v>
      </c>
      <c r="C28" s="17" t="s">
        <v>60</v>
      </c>
      <c r="D28" s="19">
        <v>467.5</v>
      </c>
      <c r="E28" s="19"/>
      <c r="F28" s="19"/>
      <c r="G28" s="19"/>
      <c r="H28" s="19">
        <v>119.6</v>
      </c>
      <c r="I28" s="18">
        <f t="shared" si="1"/>
        <v>587.1</v>
      </c>
      <c r="J28" s="18">
        <v>18</v>
      </c>
      <c r="K28" s="18">
        <v>12</v>
      </c>
      <c r="L28" s="33">
        <v>786</v>
      </c>
      <c r="M28" s="30"/>
      <c r="N28" s="30"/>
      <c r="O28" s="30"/>
      <c r="P28" s="30"/>
      <c r="Q28" s="30">
        <v>87</v>
      </c>
      <c r="R28" s="29">
        <f t="shared" si="2"/>
        <v>873</v>
      </c>
      <c r="S28" s="29">
        <v>20</v>
      </c>
      <c r="T28" s="29"/>
      <c r="U28" s="36">
        <v>26</v>
      </c>
    </row>
    <row r="29" s="8" customFormat="1" ht="30" customHeight="1" spans="1:21">
      <c r="A29" s="16">
        <f t="shared" si="0"/>
        <v>26</v>
      </c>
      <c r="B29" s="17" t="s">
        <v>61</v>
      </c>
      <c r="C29" s="17" t="s">
        <v>62</v>
      </c>
      <c r="D29" s="19">
        <v>442.32</v>
      </c>
      <c r="E29" s="19"/>
      <c r="F29" s="19"/>
      <c r="G29" s="19"/>
      <c r="H29" s="19">
        <v>303.8</v>
      </c>
      <c r="I29" s="18">
        <f t="shared" si="1"/>
        <v>746.12</v>
      </c>
      <c r="J29" s="18">
        <v>18</v>
      </c>
      <c r="K29" s="18">
        <v>6</v>
      </c>
      <c r="L29" s="29"/>
      <c r="M29" s="29"/>
      <c r="N29" s="29"/>
      <c r="O29" s="29"/>
      <c r="P29" s="29"/>
      <c r="Q29" s="29"/>
      <c r="R29" s="29">
        <f t="shared" si="2"/>
        <v>0</v>
      </c>
      <c r="S29" s="29"/>
      <c r="T29" s="29"/>
      <c r="U29" s="36"/>
    </row>
    <row r="30" s="8" customFormat="1" ht="30" customHeight="1" spans="1:21">
      <c r="A30" s="16">
        <f t="shared" si="0"/>
        <v>27</v>
      </c>
      <c r="B30" s="17" t="s">
        <v>63</v>
      </c>
      <c r="C30" s="17" t="s">
        <v>64</v>
      </c>
      <c r="D30" s="19">
        <v>403.14</v>
      </c>
      <c r="E30" s="19"/>
      <c r="F30" s="19"/>
      <c r="G30" s="19"/>
      <c r="H30" s="19">
        <v>73</v>
      </c>
      <c r="I30" s="18">
        <f t="shared" si="1"/>
        <v>476.14</v>
      </c>
      <c r="J30" s="18">
        <v>15</v>
      </c>
      <c r="K30" s="18">
        <v>5</v>
      </c>
      <c r="L30" s="29">
        <v>280</v>
      </c>
      <c r="M30" s="29"/>
      <c r="N30" s="29"/>
      <c r="O30" s="29"/>
      <c r="P30" s="29"/>
      <c r="Q30" s="29"/>
      <c r="R30" s="29">
        <f t="shared" si="2"/>
        <v>280</v>
      </c>
      <c r="S30" s="29">
        <v>12</v>
      </c>
      <c r="T30" s="29"/>
      <c r="U30" s="36">
        <v>16</v>
      </c>
    </row>
    <row r="31" s="8" customFormat="1" ht="30" customHeight="1" spans="1:21">
      <c r="A31" s="16">
        <f t="shared" si="0"/>
        <v>28</v>
      </c>
      <c r="B31" s="23" t="s">
        <v>30</v>
      </c>
      <c r="C31" s="23" t="s">
        <v>65</v>
      </c>
      <c r="D31" s="18">
        <v>1714.5</v>
      </c>
      <c r="E31" s="18"/>
      <c r="F31" s="18"/>
      <c r="G31" s="18"/>
      <c r="H31" s="18">
        <v>228</v>
      </c>
      <c r="I31" s="18">
        <f t="shared" si="1"/>
        <v>1942.5</v>
      </c>
      <c r="J31" s="18">
        <v>60</v>
      </c>
      <c r="K31" s="18">
        <v>27</v>
      </c>
      <c r="L31" s="29"/>
      <c r="M31" s="29"/>
      <c r="N31" s="29"/>
      <c r="O31" s="29"/>
      <c r="P31" s="29"/>
      <c r="Q31" s="29"/>
      <c r="R31" s="29">
        <f t="shared" si="2"/>
        <v>0</v>
      </c>
      <c r="S31" s="29"/>
      <c r="T31" s="29"/>
      <c r="U31" s="36"/>
    </row>
    <row r="32" s="8" customFormat="1" ht="30" customHeight="1" spans="1:21">
      <c r="A32" s="16">
        <f t="shared" si="0"/>
        <v>29</v>
      </c>
      <c r="B32" s="17" t="s">
        <v>66</v>
      </c>
      <c r="C32" s="17" t="s">
        <v>67</v>
      </c>
      <c r="D32" s="19">
        <v>486.76</v>
      </c>
      <c r="E32" s="19"/>
      <c r="F32" s="19"/>
      <c r="G32" s="19"/>
      <c r="H32" s="19">
        <v>76</v>
      </c>
      <c r="I32" s="18">
        <f t="shared" si="1"/>
        <v>562.76</v>
      </c>
      <c r="J32" s="18">
        <v>14</v>
      </c>
      <c r="K32" s="18">
        <v>7</v>
      </c>
      <c r="L32" s="30">
        <v>66</v>
      </c>
      <c r="M32" s="30">
        <v>497.13</v>
      </c>
      <c r="N32" s="30"/>
      <c r="O32" s="30"/>
      <c r="P32" s="30"/>
      <c r="Q32" s="30">
        <v>330</v>
      </c>
      <c r="R32" s="29">
        <f t="shared" si="2"/>
        <v>893.13</v>
      </c>
      <c r="S32" s="29">
        <v>18</v>
      </c>
      <c r="T32" s="29">
        <v>7</v>
      </c>
      <c r="U32" s="36">
        <v>28</v>
      </c>
    </row>
    <row r="33" s="8" customFormat="1" ht="30" customHeight="1" spans="1:21">
      <c r="A33" s="16">
        <f t="shared" si="0"/>
        <v>30</v>
      </c>
      <c r="B33" s="17" t="s">
        <v>68</v>
      </c>
      <c r="C33" s="17" t="s">
        <v>69</v>
      </c>
      <c r="D33" s="19">
        <v>424</v>
      </c>
      <c r="E33" s="19"/>
      <c r="F33" s="19"/>
      <c r="G33" s="19"/>
      <c r="H33" s="19">
        <v>84</v>
      </c>
      <c r="I33" s="18">
        <f t="shared" si="1"/>
        <v>508</v>
      </c>
      <c r="J33" s="18">
        <v>13</v>
      </c>
      <c r="K33" s="18">
        <v>6</v>
      </c>
      <c r="L33" s="30">
        <v>36</v>
      </c>
      <c r="M33" s="30">
        <v>70</v>
      </c>
      <c r="N33" s="30">
        <v>423</v>
      </c>
      <c r="O33" s="30"/>
      <c r="P33" s="30"/>
      <c r="Q33" s="30">
        <v>150</v>
      </c>
      <c r="R33" s="29">
        <f t="shared" si="2"/>
        <v>679</v>
      </c>
      <c r="S33" s="29">
        <v>16</v>
      </c>
      <c r="T33" s="29">
        <v>6</v>
      </c>
      <c r="U33" s="36">
        <v>20</v>
      </c>
    </row>
    <row r="34" s="8" customFormat="1" ht="30" customHeight="1" spans="1:21">
      <c r="A34" s="16">
        <f t="shared" si="0"/>
        <v>31</v>
      </c>
      <c r="B34" s="17" t="s">
        <v>68</v>
      </c>
      <c r="C34" s="17" t="s">
        <v>70</v>
      </c>
      <c r="D34" s="19">
        <v>390.74</v>
      </c>
      <c r="E34" s="19"/>
      <c r="F34" s="19"/>
      <c r="G34" s="19"/>
      <c r="H34" s="19">
        <v>60</v>
      </c>
      <c r="I34" s="18">
        <f t="shared" si="1"/>
        <v>450.74</v>
      </c>
      <c r="J34" s="18">
        <v>13</v>
      </c>
      <c r="K34" s="18">
        <v>3</v>
      </c>
      <c r="L34" s="29"/>
      <c r="M34" s="30">
        <v>12.6</v>
      </c>
      <c r="N34" s="30">
        <v>408.79</v>
      </c>
      <c r="O34" s="30"/>
      <c r="P34" s="30"/>
      <c r="Q34" s="30">
        <v>220</v>
      </c>
      <c r="R34" s="29">
        <f t="shared" si="2"/>
        <v>641.39</v>
      </c>
      <c r="S34" s="29">
        <v>13</v>
      </c>
      <c r="T34" s="29">
        <v>1</v>
      </c>
      <c r="U34" s="36">
        <v>22</v>
      </c>
    </row>
    <row r="35" s="8" customFormat="1" ht="30" customHeight="1" spans="1:21">
      <c r="A35" s="16">
        <f t="shared" si="0"/>
        <v>32</v>
      </c>
      <c r="B35" s="23" t="s">
        <v>66</v>
      </c>
      <c r="C35" s="17" t="s">
        <v>71</v>
      </c>
      <c r="D35" s="19">
        <v>174</v>
      </c>
      <c r="E35" s="18"/>
      <c r="F35" s="18"/>
      <c r="G35" s="18"/>
      <c r="H35" s="18"/>
      <c r="I35" s="18">
        <f t="shared" si="1"/>
        <v>174</v>
      </c>
      <c r="J35" s="18">
        <v>5</v>
      </c>
      <c r="K35" s="18">
        <v>2</v>
      </c>
      <c r="L35" s="29"/>
      <c r="M35" s="29">
        <v>30</v>
      </c>
      <c r="N35" s="29"/>
      <c r="O35" s="29">
        <v>281</v>
      </c>
      <c r="P35" s="29"/>
      <c r="Q35" s="29">
        <v>112</v>
      </c>
      <c r="R35" s="29">
        <f t="shared" si="2"/>
        <v>423</v>
      </c>
      <c r="S35" s="29">
        <v>9</v>
      </c>
      <c r="T35" s="29">
        <v>2</v>
      </c>
      <c r="U35" s="36">
        <v>18</v>
      </c>
    </row>
    <row r="36" s="8" customFormat="1" ht="30" customHeight="1" spans="1:21">
      <c r="A36" s="16">
        <f t="shared" si="0"/>
        <v>33</v>
      </c>
      <c r="B36" s="17" t="s">
        <v>26</v>
      </c>
      <c r="C36" s="17" t="s">
        <v>72</v>
      </c>
      <c r="D36" s="19">
        <v>757.5</v>
      </c>
      <c r="E36" s="19"/>
      <c r="F36" s="19"/>
      <c r="G36" s="19"/>
      <c r="H36" s="19">
        <v>165</v>
      </c>
      <c r="I36" s="18">
        <f t="shared" si="1"/>
        <v>922.5</v>
      </c>
      <c r="J36" s="18">
        <v>25</v>
      </c>
      <c r="K36" s="18">
        <v>8</v>
      </c>
      <c r="L36" s="29"/>
      <c r="M36" s="29">
        <v>1187.5</v>
      </c>
      <c r="N36" s="29"/>
      <c r="O36" s="29"/>
      <c r="P36" s="29"/>
      <c r="Q36" s="30">
        <v>432.5</v>
      </c>
      <c r="R36" s="29">
        <f t="shared" si="2"/>
        <v>1620</v>
      </c>
      <c r="S36" s="29">
        <v>27</v>
      </c>
      <c r="T36" s="29">
        <v>9</v>
      </c>
      <c r="U36" s="36">
        <v>31</v>
      </c>
    </row>
    <row r="37" s="8" customFormat="1" ht="30" customHeight="1" spans="1:21">
      <c r="A37" s="16">
        <f t="shared" si="0"/>
        <v>34</v>
      </c>
      <c r="B37" s="17" t="s">
        <v>73</v>
      </c>
      <c r="C37" s="17" t="s">
        <v>74</v>
      </c>
      <c r="D37" s="18"/>
      <c r="E37" s="18"/>
      <c r="F37" s="18"/>
      <c r="G37" s="18"/>
      <c r="H37" s="18"/>
      <c r="I37" s="18">
        <f t="shared" si="1"/>
        <v>0</v>
      </c>
      <c r="J37" s="18"/>
      <c r="K37" s="18"/>
      <c r="L37" s="30">
        <v>232</v>
      </c>
      <c r="M37" s="30">
        <v>80</v>
      </c>
      <c r="N37" s="29"/>
      <c r="O37" s="29"/>
      <c r="P37" s="29"/>
      <c r="Q37" s="29"/>
      <c r="R37" s="29">
        <f t="shared" si="2"/>
        <v>312</v>
      </c>
      <c r="S37" s="29">
        <v>19</v>
      </c>
      <c r="T37" s="29"/>
      <c r="U37" s="36">
        <v>22</v>
      </c>
    </row>
    <row r="38" s="8" customFormat="1" ht="30" customHeight="1" spans="1:21">
      <c r="A38" s="16">
        <f t="shared" si="0"/>
        <v>35</v>
      </c>
      <c r="B38" s="17" t="s">
        <v>75</v>
      </c>
      <c r="C38" s="17" t="s">
        <v>76</v>
      </c>
      <c r="D38" s="18">
        <v>135</v>
      </c>
      <c r="E38" s="18"/>
      <c r="F38" s="18"/>
      <c r="G38" s="18"/>
      <c r="H38" s="18"/>
      <c r="I38" s="18">
        <f t="shared" si="1"/>
        <v>135</v>
      </c>
      <c r="J38" s="18">
        <v>7</v>
      </c>
      <c r="K38" s="18"/>
      <c r="L38" s="30">
        <v>270.5</v>
      </c>
      <c r="M38" s="29"/>
      <c r="N38" s="29"/>
      <c r="O38" s="29"/>
      <c r="P38" s="29"/>
      <c r="Q38" s="29"/>
      <c r="R38" s="29">
        <f t="shared" si="2"/>
        <v>270.5</v>
      </c>
      <c r="S38" s="29">
        <v>24</v>
      </c>
      <c r="T38" s="29"/>
      <c r="U38" s="36">
        <v>26</v>
      </c>
    </row>
    <row r="39" s="8" customFormat="1" ht="30" customHeight="1" spans="1:21">
      <c r="A39" s="16">
        <f t="shared" si="0"/>
        <v>36</v>
      </c>
      <c r="B39" s="17" t="s">
        <v>77</v>
      </c>
      <c r="C39" s="17" t="s">
        <v>78</v>
      </c>
      <c r="D39" s="18">
        <v>74</v>
      </c>
      <c r="E39" s="18"/>
      <c r="F39" s="18"/>
      <c r="G39" s="18"/>
      <c r="H39" s="18"/>
      <c r="I39" s="18">
        <f t="shared" si="1"/>
        <v>74</v>
      </c>
      <c r="J39" s="18">
        <v>4</v>
      </c>
      <c r="K39" s="18"/>
      <c r="L39" s="29"/>
      <c r="M39" s="29"/>
      <c r="N39" s="29"/>
      <c r="O39" s="29"/>
      <c r="P39" s="29"/>
      <c r="Q39" s="29"/>
      <c r="R39" s="29">
        <f t="shared" si="2"/>
        <v>0</v>
      </c>
      <c r="S39" s="29"/>
      <c r="T39" s="29"/>
      <c r="U39" s="36"/>
    </row>
    <row r="40" s="8" customFormat="1" ht="30" customHeight="1" spans="1:21">
      <c r="A40" s="16">
        <f t="shared" si="0"/>
        <v>37</v>
      </c>
      <c r="B40" s="17" t="s">
        <v>79</v>
      </c>
      <c r="C40" s="17" t="s">
        <v>80</v>
      </c>
      <c r="D40" s="18"/>
      <c r="E40" s="18"/>
      <c r="F40" s="18"/>
      <c r="G40" s="18"/>
      <c r="H40" s="18"/>
      <c r="I40" s="18">
        <f t="shared" si="1"/>
        <v>0</v>
      </c>
      <c r="J40" s="18"/>
      <c r="K40" s="18"/>
      <c r="L40" s="29">
        <v>311</v>
      </c>
      <c r="M40" s="29"/>
      <c r="N40" s="29"/>
      <c r="O40" s="29"/>
      <c r="P40" s="29"/>
      <c r="Q40" s="29"/>
      <c r="R40" s="29">
        <f t="shared" si="2"/>
        <v>311</v>
      </c>
      <c r="S40" s="29">
        <v>33</v>
      </c>
      <c r="T40" s="29"/>
      <c r="U40" s="36">
        <v>38</v>
      </c>
    </row>
    <row r="41" s="8" customFormat="1" ht="30" customHeight="1" spans="1:21">
      <c r="A41" s="16">
        <f t="shared" si="0"/>
        <v>38</v>
      </c>
      <c r="B41" s="17" t="s">
        <v>81</v>
      </c>
      <c r="C41" s="17" t="s">
        <v>82</v>
      </c>
      <c r="D41" s="18"/>
      <c r="E41" s="18"/>
      <c r="F41" s="18"/>
      <c r="G41" s="18"/>
      <c r="H41" s="18"/>
      <c r="I41" s="18">
        <f t="shared" si="1"/>
        <v>0</v>
      </c>
      <c r="J41" s="18"/>
      <c r="K41" s="18"/>
      <c r="L41" s="29">
        <v>63</v>
      </c>
      <c r="M41" s="29">
        <v>11</v>
      </c>
      <c r="N41" s="29"/>
      <c r="O41" s="29"/>
      <c r="P41" s="29"/>
      <c r="Q41" s="29">
        <v>13</v>
      </c>
      <c r="R41" s="29">
        <f t="shared" si="2"/>
        <v>87</v>
      </c>
      <c r="S41" s="29">
        <v>6</v>
      </c>
      <c r="T41" s="29"/>
      <c r="U41" s="36">
        <v>9</v>
      </c>
    </row>
    <row r="42" s="8" customFormat="1" ht="30" customHeight="1" spans="1:21">
      <c r="A42" s="16">
        <f t="shared" si="0"/>
        <v>39</v>
      </c>
      <c r="B42" s="17" t="s">
        <v>26</v>
      </c>
      <c r="C42" s="17" t="s">
        <v>83</v>
      </c>
      <c r="D42" s="18">
        <v>511.5</v>
      </c>
      <c r="E42" s="18"/>
      <c r="F42" s="18"/>
      <c r="G42" s="18"/>
      <c r="H42" s="18">
        <v>96</v>
      </c>
      <c r="I42" s="18">
        <f t="shared" si="1"/>
        <v>607.5</v>
      </c>
      <c r="J42" s="18">
        <v>15</v>
      </c>
      <c r="K42" s="18">
        <v>5</v>
      </c>
      <c r="L42" s="29">
        <v>14</v>
      </c>
      <c r="M42" s="29">
        <v>591.4</v>
      </c>
      <c r="N42" s="29"/>
      <c r="O42" s="29"/>
      <c r="P42" s="29"/>
      <c r="Q42" s="29">
        <v>191</v>
      </c>
      <c r="R42" s="29">
        <f t="shared" si="2"/>
        <v>796.4</v>
      </c>
      <c r="S42" s="29">
        <v>16</v>
      </c>
      <c r="T42" s="29">
        <v>3</v>
      </c>
      <c r="U42" s="36">
        <v>31</v>
      </c>
    </row>
    <row r="43" s="8" customFormat="1" ht="30" customHeight="1" spans="1:21">
      <c r="A43" s="16">
        <f t="shared" si="0"/>
        <v>40</v>
      </c>
      <c r="B43" s="17" t="s">
        <v>57</v>
      </c>
      <c r="C43" s="17" t="s">
        <v>84</v>
      </c>
      <c r="D43" s="19">
        <v>377</v>
      </c>
      <c r="E43" s="18"/>
      <c r="F43" s="18"/>
      <c r="G43" s="18"/>
      <c r="H43" s="18">
        <v>118</v>
      </c>
      <c r="I43" s="18">
        <f t="shared" si="1"/>
        <v>495</v>
      </c>
      <c r="J43" s="18">
        <v>13</v>
      </c>
      <c r="K43" s="18">
        <v>3</v>
      </c>
      <c r="L43" s="29"/>
      <c r="M43" s="29">
        <v>550</v>
      </c>
      <c r="N43" s="29"/>
      <c r="O43" s="29"/>
      <c r="P43" s="29"/>
      <c r="Q43" s="29">
        <v>160</v>
      </c>
      <c r="R43" s="29">
        <f t="shared" si="2"/>
        <v>710</v>
      </c>
      <c r="S43" s="29">
        <v>16</v>
      </c>
      <c r="T43" s="29">
        <v>8</v>
      </c>
      <c r="U43" s="36">
        <v>46</v>
      </c>
    </row>
    <row r="44" s="8" customFormat="1" ht="30" customHeight="1" spans="1:21">
      <c r="A44" s="16">
        <f t="shared" si="0"/>
        <v>41</v>
      </c>
      <c r="B44" s="17" t="s">
        <v>85</v>
      </c>
      <c r="C44" s="17" t="s">
        <v>86</v>
      </c>
      <c r="D44" s="19">
        <v>507</v>
      </c>
      <c r="E44" s="19"/>
      <c r="F44" s="19"/>
      <c r="G44" s="19"/>
      <c r="H44" s="19">
        <v>63</v>
      </c>
      <c r="I44" s="18">
        <f t="shared" si="1"/>
        <v>570</v>
      </c>
      <c r="J44" s="18">
        <v>16</v>
      </c>
      <c r="K44" s="18"/>
      <c r="L44" s="30">
        <v>525</v>
      </c>
      <c r="M44" s="30"/>
      <c r="N44" s="30"/>
      <c r="O44" s="30"/>
      <c r="P44" s="30"/>
      <c r="Q44" s="30">
        <v>166</v>
      </c>
      <c r="R44" s="29">
        <f t="shared" si="2"/>
        <v>691</v>
      </c>
      <c r="S44" s="29">
        <v>9</v>
      </c>
      <c r="T44" s="29"/>
      <c r="U44" s="36">
        <v>18</v>
      </c>
    </row>
    <row r="45" s="8" customFormat="1" ht="30" customHeight="1" spans="1:21">
      <c r="A45" s="16">
        <f t="shared" si="0"/>
        <v>42</v>
      </c>
      <c r="B45" s="20" t="s">
        <v>87</v>
      </c>
      <c r="C45" s="20"/>
      <c r="D45" s="18">
        <v>4</v>
      </c>
      <c r="E45" s="18"/>
      <c r="F45" s="18"/>
      <c r="G45" s="18"/>
      <c r="H45" s="18"/>
      <c r="I45" s="18">
        <f t="shared" si="1"/>
        <v>4</v>
      </c>
      <c r="J45" s="18">
        <v>1</v>
      </c>
      <c r="K45" s="18"/>
      <c r="L45" s="31">
        <v>54</v>
      </c>
      <c r="M45" s="31"/>
      <c r="N45" s="31"/>
      <c r="O45" s="34"/>
      <c r="P45" s="34"/>
      <c r="Q45" s="34">
        <v>16</v>
      </c>
      <c r="R45" s="29">
        <f t="shared" si="2"/>
        <v>70</v>
      </c>
      <c r="S45" s="29">
        <v>11</v>
      </c>
      <c r="T45" s="29"/>
      <c r="U45" s="38">
        <v>5</v>
      </c>
    </row>
    <row r="46" s="8" customFormat="1" ht="30" customHeight="1" spans="1:21">
      <c r="A46" s="16">
        <f t="shared" si="0"/>
        <v>43</v>
      </c>
      <c r="B46" s="23" t="s">
        <v>57</v>
      </c>
      <c r="C46" s="23" t="s">
        <v>88</v>
      </c>
      <c r="D46" s="24">
        <v>1115.5</v>
      </c>
      <c r="E46" s="24"/>
      <c r="F46" s="24"/>
      <c r="G46" s="24"/>
      <c r="H46" s="24">
        <v>180</v>
      </c>
      <c r="I46" s="18">
        <f t="shared" si="1"/>
        <v>1295.5</v>
      </c>
      <c r="J46" s="18">
        <v>32</v>
      </c>
      <c r="K46" s="18">
        <v>10</v>
      </c>
      <c r="L46" s="35">
        <v>210</v>
      </c>
      <c r="M46" s="35">
        <v>1357.59</v>
      </c>
      <c r="N46" s="35"/>
      <c r="O46" s="35"/>
      <c r="P46" s="35"/>
      <c r="Q46" s="35">
        <v>500</v>
      </c>
      <c r="R46" s="29">
        <f t="shared" si="2"/>
        <v>2067.59</v>
      </c>
      <c r="S46" s="29">
        <v>41</v>
      </c>
      <c r="T46" s="29">
        <v>13</v>
      </c>
      <c r="U46" s="40">
        <v>73</v>
      </c>
    </row>
    <row r="47" s="8" customFormat="1" ht="30" customHeight="1" spans="1:21">
      <c r="A47" s="16">
        <f t="shared" si="0"/>
        <v>44</v>
      </c>
      <c r="B47" s="23" t="s">
        <v>68</v>
      </c>
      <c r="C47" s="23" t="s">
        <v>89</v>
      </c>
      <c r="D47" s="24">
        <v>473.91</v>
      </c>
      <c r="E47" s="24">
        <v>497.13</v>
      </c>
      <c r="F47" s="24"/>
      <c r="G47" s="24"/>
      <c r="H47" s="24">
        <v>195</v>
      </c>
      <c r="I47" s="18">
        <f t="shared" si="1"/>
        <v>1166.04</v>
      </c>
      <c r="J47" s="18">
        <v>26</v>
      </c>
      <c r="K47" s="18">
        <v>9</v>
      </c>
      <c r="L47" s="29"/>
      <c r="M47" s="29">
        <v>151.78</v>
      </c>
      <c r="N47" s="29">
        <v>488.85</v>
      </c>
      <c r="O47" s="29">
        <v>455.29</v>
      </c>
      <c r="P47" s="29"/>
      <c r="Q47" s="29">
        <v>612</v>
      </c>
      <c r="R47" s="29">
        <f t="shared" si="2"/>
        <v>1707.92</v>
      </c>
      <c r="S47" s="29">
        <v>30</v>
      </c>
      <c r="T47" s="29">
        <v>12</v>
      </c>
      <c r="U47" s="40">
        <v>54</v>
      </c>
    </row>
    <row r="48" s="8" customFormat="1" ht="30" customHeight="1" spans="1:21">
      <c r="A48" s="16">
        <f t="shared" si="0"/>
        <v>45</v>
      </c>
      <c r="B48" s="17" t="s">
        <v>90</v>
      </c>
      <c r="C48" s="17" t="s">
        <v>91</v>
      </c>
      <c r="D48" s="19">
        <v>432</v>
      </c>
      <c r="E48" s="18"/>
      <c r="F48" s="18"/>
      <c r="G48" s="18"/>
      <c r="H48" s="18">
        <v>29.88</v>
      </c>
      <c r="I48" s="18">
        <f t="shared" si="1"/>
        <v>461.88</v>
      </c>
      <c r="J48" s="18">
        <v>14</v>
      </c>
      <c r="K48" s="18">
        <v>2</v>
      </c>
      <c r="L48" s="29"/>
      <c r="M48" s="29">
        <v>61.06</v>
      </c>
      <c r="N48" s="29">
        <v>475</v>
      </c>
      <c r="O48" s="29"/>
      <c r="P48" s="29"/>
      <c r="Q48" s="29">
        <v>92.4</v>
      </c>
      <c r="R48" s="29">
        <f t="shared" si="2"/>
        <v>628.46</v>
      </c>
      <c r="S48" s="29">
        <v>15</v>
      </c>
      <c r="T48" s="29">
        <v>3</v>
      </c>
      <c r="U48" s="36">
        <v>24</v>
      </c>
    </row>
    <row r="49" s="8" customFormat="1" ht="30" customHeight="1" spans="1:21">
      <c r="A49" s="16">
        <f t="shared" si="0"/>
        <v>46</v>
      </c>
      <c r="B49" s="17" t="s">
        <v>92</v>
      </c>
      <c r="C49" s="17" t="s">
        <v>93</v>
      </c>
      <c r="D49" s="19">
        <v>153</v>
      </c>
      <c r="E49" s="19"/>
      <c r="F49" s="19"/>
      <c r="G49" s="19"/>
      <c r="H49" s="19">
        <v>28</v>
      </c>
      <c r="I49" s="18">
        <f t="shared" si="1"/>
        <v>181</v>
      </c>
      <c r="J49" s="19">
        <v>9</v>
      </c>
      <c r="K49" s="19"/>
      <c r="L49" s="30"/>
      <c r="M49" s="30">
        <v>265</v>
      </c>
      <c r="N49" s="30"/>
      <c r="O49" s="30"/>
      <c r="P49" s="30"/>
      <c r="Q49" s="30">
        <v>100.5</v>
      </c>
      <c r="R49" s="29">
        <f t="shared" si="2"/>
        <v>365.5</v>
      </c>
      <c r="S49" s="30">
        <v>12</v>
      </c>
      <c r="T49" s="30"/>
      <c r="U49" s="36">
        <v>19</v>
      </c>
    </row>
    <row r="50" s="8" customFormat="1" ht="30" customHeight="1" spans="1:21">
      <c r="A50" s="16">
        <f t="shared" si="0"/>
        <v>47</v>
      </c>
      <c r="B50" s="16" t="s">
        <v>94</v>
      </c>
      <c r="C50" s="16" t="s">
        <v>95</v>
      </c>
      <c r="D50" s="24"/>
      <c r="E50" s="24"/>
      <c r="F50" s="24"/>
      <c r="G50" s="24"/>
      <c r="H50" s="24"/>
      <c r="I50" s="24"/>
      <c r="J50" s="24"/>
      <c r="K50" s="24"/>
      <c r="L50" s="35"/>
      <c r="M50" s="35">
        <v>824</v>
      </c>
      <c r="N50" s="35"/>
      <c r="O50" s="35"/>
      <c r="P50" s="35"/>
      <c r="Q50" s="35">
        <v>300</v>
      </c>
      <c r="R50" s="35">
        <f>M50+Q50</f>
        <v>1124</v>
      </c>
      <c r="S50" s="35">
        <v>20</v>
      </c>
      <c r="T50" s="35"/>
      <c r="U50" s="37">
        <v>12</v>
      </c>
    </row>
    <row r="51" s="8" customFormat="1" ht="30" customHeight="1" spans="1:21">
      <c r="A51" s="16">
        <f t="shared" si="0"/>
        <v>48</v>
      </c>
      <c r="B51" s="17" t="s">
        <v>96</v>
      </c>
      <c r="C51" s="17" t="s">
        <v>97</v>
      </c>
      <c r="D51" s="24">
        <v>662</v>
      </c>
      <c r="E51" s="24"/>
      <c r="F51" s="24"/>
      <c r="G51" s="24"/>
      <c r="H51" s="24">
        <v>215</v>
      </c>
      <c r="I51" s="24">
        <v>877</v>
      </c>
      <c r="J51" s="24">
        <v>9</v>
      </c>
      <c r="K51" s="24">
        <v>11</v>
      </c>
      <c r="L51" s="30">
        <v>38</v>
      </c>
      <c r="M51" s="30">
        <f>165+414.5</f>
        <v>579.5</v>
      </c>
      <c r="N51" s="29"/>
      <c r="O51" s="29"/>
      <c r="P51" s="30">
        <v>74</v>
      </c>
      <c r="Q51" s="30">
        <v>160</v>
      </c>
      <c r="R51" s="30">
        <f>SUM(L51:Q51)</f>
        <v>851.5</v>
      </c>
      <c r="S51" s="29">
        <v>15</v>
      </c>
      <c r="T51" s="29">
        <v>10</v>
      </c>
      <c r="U51" s="36">
        <v>28</v>
      </c>
    </row>
    <row r="52" s="8" customFormat="1" ht="30" customHeight="1" spans="1:21">
      <c r="A52" s="16">
        <f t="shared" si="0"/>
        <v>49</v>
      </c>
      <c r="B52" s="17" t="s">
        <v>92</v>
      </c>
      <c r="C52" s="17" t="s">
        <v>98</v>
      </c>
      <c r="D52" s="24">
        <v>239.26</v>
      </c>
      <c r="E52" s="24"/>
      <c r="F52" s="24"/>
      <c r="G52" s="24"/>
      <c r="H52" s="24">
        <v>37.5</v>
      </c>
      <c r="I52" s="24">
        <f>SUM(D52:H52)</f>
        <v>276.76</v>
      </c>
      <c r="J52" s="24">
        <v>5</v>
      </c>
      <c r="K52" s="24">
        <v>4</v>
      </c>
      <c r="L52" s="29">
        <v>33</v>
      </c>
      <c r="M52" s="29">
        <v>174.06</v>
      </c>
      <c r="N52" s="29"/>
      <c r="O52" s="29"/>
      <c r="P52" s="29">
        <v>33</v>
      </c>
      <c r="Q52" s="29">
        <v>75.58</v>
      </c>
      <c r="R52" s="29">
        <f>SUM(L52:Q52)</f>
        <v>315.64</v>
      </c>
      <c r="S52" s="29">
        <v>6</v>
      </c>
      <c r="T52" s="29">
        <v>4</v>
      </c>
      <c r="U52" s="37">
        <v>14</v>
      </c>
    </row>
    <row r="53" s="8" customFormat="1" ht="30" customHeight="1" spans="1:21">
      <c r="A53" s="16">
        <f t="shared" si="0"/>
        <v>50</v>
      </c>
      <c r="B53" s="17" t="s">
        <v>99</v>
      </c>
      <c r="C53" s="17"/>
      <c r="D53" s="24">
        <v>5896</v>
      </c>
      <c r="E53" s="24"/>
      <c r="F53" s="24"/>
      <c r="G53" s="24"/>
      <c r="H53" s="24">
        <v>330</v>
      </c>
      <c r="I53" s="24">
        <f>SUM(D53:H53)</f>
        <v>6226</v>
      </c>
      <c r="J53" s="24">
        <v>454</v>
      </c>
      <c r="K53" s="24"/>
      <c r="L53" s="30"/>
      <c r="M53" s="30"/>
      <c r="N53" s="29"/>
      <c r="O53" s="29"/>
      <c r="P53" s="30"/>
      <c r="Q53" s="30"/>
      <c r="R53" s="30"/>
      <c r="S53" s="29"/>
      <c r="T53" s="29"/>
      <c r="U53" s="36"/>
    </row>
    <row r="54" s="8" customFormat="1" ht="30" customHeight="1" spans="1:21">
      <c r="A54" s="16" t="s">
        <v>100</v>
      </c>
      <c r="B54" s="16"/>
      <c r="C54" s="16"/>
      <c r="D54" s="25">
        <f t="shared" ref="D54:AF54" si="3">SUM(D4:D53)</f>
        <v>23176.63</v>
      </c>
      <c r="E54" s="25">
        <f t="shared" si="3"/>
        <v>973.13</v>
      </c>
      <c r="F54" s="25">
        <f t="shared" si="3"/>
        <v>0</v>
      </c>
      <c r="G54" s="25">
        <f t="shared" si="3"/>
        <v>0</v>
      </c>
      <c r="H54" s="26">
        <f t="shared" si="3"/>
        <v>3450.78</v>
      </c>
      <c r="I54" s="26">
        <f t="shared" si="3"/>
        <v>27600.54</v>
      </c>
      <c r="J54" s="26">
        <f t="shared" si="3"/>
        <v>1069</v>
      </c>
      <c r="K54" s="26">
        <f t="shared" si="3"/>
        <v>197</v>
      </c>
      <c r="L54" s="26">
        <f t="shared" si="3"/>
        <v>10378.27</v>
      </c>
      <c r="M54" s="26">
        <f t="shared" si="3"/>
        <v>11614.79</v>
      </c>
      <c r="N54" s="26">
        <f t="shared" si="3"/>
        <v>2655.64</v>
      </c>
      <c r="O54" s="26">
        <f t="shared" si="3"/>
        <v>736.29</v>
      </c>
      <c r="P54" s="26">
        <f t="shared" si="3"/>
        <v>107</v>
      </c>
      <c r="Q54" s="26">
        <f t="shared" si="3"/>
        <v>6897.76</v>
      </c>
      <c r="R54" s="26">
        <f>SUM(R4:R53)</f>
        <v>32389.75</v>
      </c>
      <c r="S54" s="26">
        <f t="shared" si="3"/>
        <v>938</v>
      </c>
      <c r="T54" s="26">
        <f t="shared" si="3"/>
        <v>127</v>
      </c>
      <c r="U54" s="26">
        <f t="shared" si="3"/>
        <v>1239</v>
      </c>
    </row>
    <row r="56" s="8" customFormat="1" customHeight="1" spans="1:2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>
        <v>1877</v>
      </c>
      <c r="R56" s="10">
        <v>543</v>
      </c>
      <c r="S56" s="10">
        <f>Q56-R56</f>
        <v>1334</v>
      </c>
      <c r="T56" s="10"/>
      <c r="U56" s="10"/>
    </row>
  </sheetData>
  <mergeCells count="7">
    <mergeCell ref="A1:U1"/>
    <mergeCell ref="D2:K2"/>
    <mergeCell ref="L2:U2"/>
    <mergeCell ref="A54:C54"/>
    <mergeCell ref="A2:A3"/>
    <mergeCell ref="B2:B3"/>
    <mergeCell ref="C2:C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D54" sqref="D54"/>
    </sheetView>
  </sheetViews>
  <sheetFormatPr defaultColWidth="9" defaultRowHeight="13.5" outlineLevelCol="4"/>
  <cols>
    <col min="1" max="1" width="10.2083333333333" style="1" customWidth="1"/>
    <col min="2" max="2" width="12.6666666666667" style="1" customWidth="1"/>
    <col min="3" max="3" width="25.625" style="1" customWidth="1"/>
    <col min="4" max="4" width="29.625" style="1" customWidth="1"/>
    <col min="5" max="16384" width="9" style="1"/>
  </cols>
  <sheetData>
    <row r="1" s="1" customFormat="1" ht="33" customHeight="1" spans="1:1">
      <c r="A1" s="1" t="s">
        <v>101</v>
      </c>
    </row>
    <row r="2" s="1" customFormat="1" spans="1:5">
      <c r="A2" s="3" t="s">
        <v>1</v>
      </c>
      <c r="B2" s="3" t="s">
        <v>102</v>
      </c>
      <c r="C2" s="3" t="s">
        <v>103</v>
      </c>
      <c r="D2" s="3" t="s">
        <v>104</v>
      </c>
      <c r="E2" s="3" t="s">
        <v>105</v>
      </c>
    </row>
    <row r="3" s="1" customFormat="1" spans="1:5">
      <c r="A3" s="3">
        <f t="shared" ref="A3:A54" si="0">ROW()-2</f>
        <v>1</v>
      </c>
      <c r="B3" s="3" t="s">
        <v>106</v>
      </c>
      <c r="C3" s="3" t="s">
        <v>107</v>
      </c>
      <c r="D3" s="3" t="s">
        <v>108</v>
      </c>
      <c r="E3" s="3"/>
    </row>
    <row r="4" s="1" customFormat="1" spans="1:5">
      <c r="A4" s="3">
        <f t="shared" si="0"/>
        <v>2</v>
      </c>
      <c r="B4" s="3" t="s">
        <v>109</v>
      </c>
      <c r="C4" s="3" t="s">
        <v>110</v>
      </c>
      <c r="D4" s="3" t="s">
        <v>111</v>
      </c>
      <c r="E4" s="3"/>
    </row>
    <row r="5" s="1" customFormat="1" spans="1:5">
      <c r="A5" s="3">
        <f t="shared" si="0"/>
        <v>3</v>
      </c>
      <c r="B5" s="3" t="s">
        <v>106</v>
      </c>
      <c r="C5" s="3" t="s">
        <v>112</v>
      </c>
      <c r="D5" s="3" t="s">
        <v>113</v>
      </c>
      <c r="E5" s="3"/>
    </row>
    <row r="6" s="1" customFormat="1" spans="1:5">
      <c r="A6" s="3">
        <f t="shared" si="0"/>
        <v>4</v>
      </c>
      <c r="B6" s="3" t="s">
        <v>114</v>
      </c>
      <c r="C6" s="3" t="s">
        <v>115</v>
      </c>
      <c r="D6" s="3" t="s">
        <v>116</v>
      </c>
      <c r="E6" s="3"/>
    </row>
    <row r="7" s="1" customFormat="1" spans="1:5">
      <c r="A7" s="3">
        <f t="shared" si="0"/>
        <v>5</v>
      </c>
      <c r="B7" s="3" t="s">
        <v>114</v>
      </c>
      <c r="C7" s="3" t="s">
        <v>117</v>
      </c>
      <c r="D7" s="3" t="s">
        <v>118</v>
      </c>
      <c r="E7" s="3"/>
    </row>
    <row r="8" s="1" customFormat="1" spans="1:5">
      <c r="A8" s="3">
        <f t="shared" si="0"/>
        <v>6</v>
      </c>
      <c r="B8" s="3" t="s">
        <v>114</v>
      </c>
      <c r="C8" s="3" t="s">
        <v>119</v>
      </c>
      <c r="D8" s="3" t="s">
        <v>120</v>
      </c>
      <c r="E8" s="3"/>
    </row>
    <row r="9" s="1" customFormat="1" spans="1:5">
      <c r="A9" s="3">
        <f t="shared" si="0"/>
        <v>7</v>
      </c>
      <c r="B9" s="3" t="s">
        <v>114</v>
      </c>
      <c r="C9" s="3" t="s">
        <v>121</v>
      </c>
      <c r="D9" s="3" t="s">
        <v>122</v>
      </c>
      <c r="E9" s="3"/>
    </row>
    <row r="10" s="1" customFormat="1" spans="1:5">
      <c r="A10" s="3">
        <f t="shared" si="0"/>
        <v>8</v>
      </c>
      <c r="B10" s="3" t="s">
        <v>114</v>
      </c>
      <c r="C10" s="3" t="s">
        <v>123</v>
      </c>
      <c r="D10" s="3" t="s">
        <v>124</v>
      </c>
      <c r="E10" s="3"/>
    </row>
    <row r="11" s="1" customFormat="1" spans="1:5">
      <c r="A11" s="3">
        <f t="shared" si="0"/>
        <v>9</v>
      </c>
      <c r="B11" s="3" t="s">
        <v>114</v>
      </c>
      <c r="C11" s="3" t="s">
        <v>125</v>
      </c>
      <c r="D11" s="3" t="s">
        <v>126</v>
      </c>
      <c r="E11" s="3"/>
    </row>
    <row r="12" s="1" customFormat="1" spans="1:5">
      <c r="A12" s="3">
        <f t="shared" si="0"/>
        <v>10</v>
      </c>
      <c r="B12" s="3" t="s">
        <v>127</v>
      </c>
      <c r="C12" s="3" t="s">
        <v>128</v>
      </c>
      <c r="D12" s="3" t="s">
        <v>129</v>
      </c>
      <c r="E12" s="3"/>
    </row>
    <row r="13" s="1" customFormat="1" spans="1:5">
      <c r="A13" s="3">
        <f t="shared" si="0"/>
        <v>11</v>
      </c>
      <c r="B13" s="3" t="s">
        <v>127</v>
      </c>
      <c r="C13" s="3" t="s">
        <v>130</v>
      </c>
      <c r="D13" s="3" t="s">
        <v>131</v>
      </c>
      <c r="E13" s="3"/>
    </row>
    <row r="14" s="1" customFormat="1" spans="1:5">
      <c r="A14" s="3">
        <f t="shared" si="0"/>
        <v>12</v>
      </c>
      <c r="B14" s="3" t="s">
        <v>127</v>
      </c>
      <c r="C14" s="3" t="s">
        <v>132</v>
      </c>
      <c r="D14" s="3" t="s">
        <v>133</v>
      </c>
      <c r="E14" s="3"/>
    </row>
    <row r="15" s="1" customFormat="1" spans="1:5">
      <c r="A15" s="3">
        <f t="shared" si="0"/>
        <v>13</v>
      </c>
      <c r="B15" s="3" t="s">
        <v>127</v>
      </c>
      <c r="C15" s="3" t="s">
        <v>134</v>
      </c>
      <c r="D15" s="3" t="s">
        <v>135</v>
      </c>
      <c r="E15" s="3"/>
    </row>
    <row r="16" s="1" customFormat="1" spans="1:5">
      <c r="A16" s="3">
        <f t="shared" si="0"/>
        <v>14</v>
      </c>
      <c r="B16" s="3" t="s">
        <v>127</v>
      </c>
      <c r="C16" s="3" t="s">
        <v>136</v>
      </c>
      <c r="D16" s="3" t="s">
        <v>137</v>
      </c>
      <c r="E16" s="3"/>
    </row>
    <row r="17" s="1" customFormat="1" spans="1:5">
      <c r="A17" s="3">
        <f t="shared" si="0"/>
        <v>15</v>
      </c>
      <c r="B17" s="3" t="s">
        <v>127</v>
      </c>
      <c r="C17" s="3" t="s">
        <v>138</v>
      </c>
      <c r="D17" s="3" t="s">
        <v>139</v>
      </c>
      <c r="E17" s="3"/>
    </row>
    <row r="18" s="1" customFormat="1" spans="1:5">
      <c r="A18" s="3">
        <f t="shared" si="0"/>
        <v>16</v>
      </c>
      <c r="B18" s="3" t="s">
        <v>127</v>
      </c>
      <c r="C18" s="3" t="s">
        <v>140</v>
      </c>
      <c r="D18" s="3" t="s">
        <v>133</v>
      </c>
      <c r="E18" s="3"/>
    </row>
    <row r="19" s="1" customFormat="1" spans="1:5">
      <c r="A19" s="3">
        <f t="shared" si="0"/>
        <v>17</v>
      </c>
      <c r="B19" s="3" t="s">
        <v>127</v>
      </c>
      <c r="C19" s="3" t="s">
        <v>141</v>
      </c>
      <c r="D19" s="3" t="s">
        <v>142</v>
      </c>
      <c r="E19" s="3"/>
    </row>
    <row r="20" s="1" customFormat="1" spans="1:5">
      <c r="A20" s="3">
        <f t="shared" si="0"/>
        <v>18</v>
      </c>
      <c r="B20" s="3" t="s">
        <v>127</v>
      </c>
      <c r="C20" s="3" t="s">
        <v>143</v>
      </c>
      <c r="D20" s="3" t="s">
        <v>144</v>
      </c>
      <c r="E20" s="3"/>
    </row>
    <row r="21" s="1" customFormat="1" spans="1:5">
      <c r="A21" s="3">
        <f t="shared" si="0"/>
        <v>19</v>
      </c>
      <c r="B21" s="3" t="s">
        <v>127</v>
      </c>
      <c r="C21" s="3" t="s">
        <v>145</v>
      </c>
      <c r="D21" s="3" t="s">
        <v>146</v>
      </c>
      <c r="E21" s="3"/>
    </row>
    <row r="22" s="1" customFormat="1" spans="1:5">
      <c r="A22" s="3">
        <f t="shared" si="0"/>
        <v>20</v>
      </c>
      <c r="B22" s="3" t="s">
        <v>127</v>
      </c>
      <c r="C22" s="3" t="s">
        <v>147</v>
      </c>
      <c r="D22" s="3" t="s">
        <v>133</v>
      </c>
      <c r="E22" s="3"/>
    </row>
    <row r="23" s="1" customFormat="1" spans="1:5">
      <c r="A23" s="3">
        <f t="shared" si="0"/>
        <v>21</v>
      </c>
      <c r="B23" s="3" t="s">
        <v>127</v>
      </c>
      <c r="C23" s="3" t="s">
        <v>148</v>
      </c>
      <c r="D23" s="3" t="s">
        <v>149</v>
      </c>
      <c r="E23" s="3"/>
    </row>
    <row r="24" s="1" customFormat="1" spans="1:5">
      <c r="A24" s="3">
        <f t="shared" si="0"/>
        <v>22</v>
      </c>
      <c r="B24" s="3" t="s">
        <v>127</v>
      </c>
      <c r="C24" s="3" t="s">
        <v>150</v>
      </c>
      <c r="D24" s="3" t="s">
        <v>129</v>
      </c>
      <c r="E24" s="3"/>
    </row>
    <row r="25" s="1" customFormat="1" spans="1:5">
      <c r="A25" s="3">
        <f t="shared" si="0"/>
        <v>23</v>
      </c>
      <c r="B25" s="3" t="s">
        <v>127</v>
      </c>
      <c r="C25" s="3" t="s">
        <v>151</v>
      </c>
      <c r="D25" s="3" t="s">
        <v>152</v>
      </c>
      <c r="E25" s="3"/>
    </row>
    <row r="26" s="1" customFormat="1" spans="1:5">
      <c r="A26" s="3">
        <f t="shared" si="0"/>
        <v>24</v>
      </c>
      <c r="B26" s="3" t="s">
        <v>127</v>
      </c>
      <c r="C26" s="3" t="s">
        <v>153</v>
      </c>
      <c r="D26" s="3" t="s">
        <v>133</v>
      </c>
      <c r="E26" s="3"/>
    </row>
    <row r="27" s="1" customFormat="1" spans="1:5">
      <c r="A27" s="3">
        <f t="shared" si="0"/>
        <v>25</v>
      </c>
      <c r="B27" s="3" t="s">
        <v>127</v>
      </c>
      <c r="C27" s="3" t="s">
        <v>154</v>
      </c>
      <c r="D27" s="3" t="s">
        <v>155</v>
      </c>
      <c r="E27" s="3"/>
    </row>
    <row r="28" s="1" customFormat="1" spans="1:5">
      <c r="A28" s="3">
        <f t="shared" si="0"/>
        <v>26</v>
      </c>
      <c r="B28" s="3" t="s">
        <v>127</v>
      </c>
      <c r="C28" s="3" t="s">
        <v>156</v>
      </c>
      <c r="D28" s="3" t="s">
        <v>133</v>
      </c>
      <c r="E28" s="3"/>
    </row>
    <row r="29" s="1" customFormat="1" spans="1:5">
      <c r="A29" s="3">
        <f t="shared" si="0"/>
        <v>27</v>
      </c>
      <c r="B29" s="3" t="s">
        <v>127</v>
      </c>
      <c r="C29" s="3" t="s">
        <v>157</v>
      </c>
      <c r="D29" s="3" t="s">
        <v>139</v>
      </c>
      <c r="E29" s="3"/>
    </row>
    <row r="30" s="1" customFormat="1" spans="1:5">
      <c r="A30" s="3">
        <f t="shared" si="0"/>
        <v>28</v>
      </c>
      <c r="B30" s="3" t="s">
        <v>127</v>
      </c>
      <c r="C30" s="3" t="s">
        <v>158</v>
      </c>
      <c r="D30" s="3" t="s">
        <v>133</v>
      </c>
      <c r="E30" s="3"/>
    </row>
    <row r="31" s="1" customFormat="1" spans="1:5">
      <c r="A31" s="3">
        <f t="shared" si="0"/>
        <v>29</v>
      </c>
      <c r="B31" s="3" t="s">
        <v>127</v>
      </c>
      <c r="C31" s="3" t="s">
        <v>159</v>
      </c>
      <c r="D31" s="3" t="s">
        <v>129</v>
      </c>
      <c r="E31" s="3"/>
    </row>
    <row r="32" s="1" customFormat="1" spans="1:5">
      <c r="A32" s="3">
        <f t="shared" si="0"/>
        <v>30</v>
      </c>
      <c r="B32" s="3" t="s">
        <v>127</v>
      </c>
      <c r="C32" s="3" t="s">
        <v>160</v>
      </c>
      <c r="D32" s="3" t="s">
        <v>137</v>
      </c>
      <c r="E32" s="3"/>
    </row>
    <row r="33" s="1" customFormat="1" spans="1:5">
      <c r="A33" s="3">
        <f t="shared" si="0"/>
        <v>31</v>
      </c>
      <c r="B33" s="3" t="s">
        <v>127</v>
      </c>
      <c r="C33" s="3" t="s">
        <v>161</v>
      </c>
      <c r="D33" s="3" t="s">
        <v>139</v>
      </c>
      <c r="E33" s="3"/>
    </row>
    <row r="34" s="1" customFormat="1" spans="1:5">
      <c r="A34" s="3">
        <f t="shared" si="0"/>
        <v>32</v>
      </c>
      <c r="B34" s="3" t="s">
        <v>127</v>
      </c>
      <c r="C34" s="3" t="s">
        <v>162</v>
      </c>
      <c r="D34" s="3" t="s">
        <v>137</v>
      </c>
      <c r="E34" s="3"/>
    </row>
    <row r="35" s="1" customFormat="1" spans="1:5">
      <c r="A35" s="3">
        <f t="shared" si="0"/>
        <v>33</v>
      </c>
      <c r="B35" s="3" t="s">
        <v>127</v>
      </c>
      <c r="C35" s="3" t="s">
        <v>163</v>
      </c>
      <c r="D35" s="3" t="s">
        <v>133</v>
      </c>
      <c r="E35" s="3"/>
    </row>
    <row r="36" s="1" customFormat="1" spans="1:5">
      <c r="A36" s="3">
        <f t="shared" si="0"/>
        <v>34</v>
      </c>
      <c r="B36" s="3" t="s">
        <v>127</v>
      </c>
      <c r="C36" s="3" t="s">
        <v>164</v>
      </c>
      <c r="D36" s="3" t="s">
        <v>133</v>
      </c>
      <c r="E36" s="3"/>
    </row>
    <row r="37" s="1" customFormat="1" spans="1:5">
      <c r="A37" s="3">
        <f t="shared" si="0"/>
        <v>35</v>
      </c>
      <c r="B37" s="3" t="s">
        <v>127</v>
      </c>
      <c r="C37" s="3" t="s">
        <v>165</v>
      </c>
      <c r="D37" s="3" t="s">
        <v>129</v>
      </c>
      <c r="E37" s="3"/>
    </row>
    <row r="38" s="1" customFormat="1" spans="1:5">
      <c r="A38" s="3">
        <f t="shared" si="0"/>
        <v>36</v>
      </c>
      <c r="B38" s="3" t="s">
        <v>127</v>
      </c>
      <c r="C38" s="3" t="s">
        <v>166</v>
      </c>
      <c r="D38" s="3" t="s">
        <v>129</v>
      </c>
      <c r="E38" s="3"/>
    </row>
    <row r="39" s="1" customFormat="1" spans="1:5">
      <c r="A39" s="3">
        <f t="shared" si="0"/>
        <v>37</v>
      </c>
      <c r="B39" s="3" t="s">
        <v>127</v>
      </c>
      <c r="C39" s="3" t="s">
        <v>167</v>
      </c>
      <c r="D39" s="3" t="s">
        <v>168</v>
      </c>
      <c r="E39" s="3"/>
    </row>
    <row r="40" s="1" customFormat="1" spans="1:5">
      <c r="A40" s="3">
        <f t="shared" si="0"/>
        <v>38</v>
      </c>
      <c r="B40" s="3" t="s">
        <v>127</v>
      </c>
      <c r="C40" s="3" t="s">
        <v>169</v>
      </c>
      <c r="D40" s="3" t="s">
        <v>139</v>
      </c>
      <c r="E40" s="3"/>
    </row>
    <row r="41" s="1" customFormat="1" spans="1:5">
      <c r="A41" s="3">
        <f t="shared" si="0"/>
        <v>39</v>
      </c>
      <c r="B41" s="3" t="s">
        <v>127</v>
      </c>
      <c r="C41" s="3" t="s">
        <v>170</v>
      </c>
      <c r="D41" s="3" t="s">
        <v>171</v>
      </c>
      <c r="E41" s="3"/>
    </row>
    <row r="42" s="1" customFormat="1" spans="1:5">
      <c r="A42" s="3">
        <f t="shared" si="0"/>
        <v>40</v>
      </c>
      <c r="B42" s="3" t="s">
        <v>127</v>
      </c>
      <c r="C42" s="3" t="s">
        <v>172</v>
      </c>
      <c r="D42" s="3" t="s">
        <v>137</v>
      </c>
      <c r="E42" s="3"/>
    </row>
    <row r="43" s="1" customFormat="1" spans="1:5">
      <c r="A43" s="3">
        <f t="shared" si="0"/>
        <v>41</v>
      </c>
      <c r="B43" s="3" t="s">
        <v>127</v>
      </c>
      <c r="C43" s="3" t="s">
        <v>173</v>
      </c>
      <c r="D43" s="3" t="s">
        <v>174</v>
      </c>
      <c r="E43" s="3"/>
    </row>
    <row r="44" s="1" customFormat="1" spans="1:5">
      <c r="A44" s="3">
        <f t="shared" si="0"/>
        <v>42</v>
      </c>
      <c r="B44" s="3" t="s">
        <v>127</v>
      </c>
      <c r="C44" s="3" t="s">
        <v>175</v>
      </c>
      <c r="D44" s="3" t="s">
        <v>139</v>
      </c>
      <c r="E44" s="3"/>
    </row>
    <row r="45" s="1" customFormat="1" spans="1:5">
      <c r="A45" s="3">
        <f t="shared" si="0"/>
        <v>43</v>
      </c>
      <c r="B45" s="3" t="s">
        <v>127</v>
      </c>
      <c r="C45" s="3" t="s">
        <v>176</v>
      </c>
      <c r="D45" s="3" t="s">
        <v>129</v>
      </c>
      <c r="E45" s="3"/>
    </row>
    <row r="46" s="1" customFormat="1" spans="1:5">
      <c r="A46" s="3">
        <f t="shared" si="0"/>
        <v>44</v>
      </c>
      <c r="B46" s="3" t="s">
        <v>127</v>
      </c>
      <c r="C46" s="3" t="s">
        <v>81</v>
      </c>
      <c r="D46" s="3" t="s">
        <v>129</v>
      </c>
      <c r="E46" s="3"/>
    </row>
    <row r="47" s="1" customFormat="1" spans="1:5">
      <c r="A47" s="3">
        <f t="shared" si="0"/>
        <v>45</v>
      </c>
      <c r="B47" s="3" t="s">
        <v>127</v>
      </c>
      <c r="C47" s="3" t="s">
        <v>177</v>
      </c>
      <c r="D47" s="3" t="s">
        <v>178</v>
      </c>
      <c r="E47" s="3"/>
    </row>
    <row r="48" s="1" customFormat="1" spans="1:5">
      <c r="A48" s="3">
        <f t="shared" si="0"/>
        <v>46</v>
      </c>
      <c r="B48" s="3" t="s">
        <v>127</v>
      </c>
      <c r="C48" s="3" t="s">
        <v>179</v>
      </c>
      <c r="D48" s="3" t="s">
        <v>180</v>
      </c>
      <c r="E48" s="3"/>
    </row>
    <row r="49" s="1" customFormat="1" spans="1:5">
      <c r="A49" s="3">
        <f t="shared" si="0"/>
        <v>47</v>
      </c>
      <c r="B49" s="3" t="s">
        <v>127</v>
      </c>
      <c r="C49" s="3" t="s">
        <v>181</v>
      </c>
      <c r="D49" s="3" t="s">
        <v>182</v>
      </c>
      <c r="E49" s="3"/>
    </row>
    <row r="50" s="1" customFormat="1" spans="1:5">
      <c r="A50" s="3">
        <f t="shared" si="0"/>
        <v>48</v>
      </c>
      <c r="B50" s="3" t="s">
        <v>127</v>
      </c>
      <c r="C50" s="3" t="s">
        <v>183</v>
      </c>
      <c r="D50" s="3" t="s">
        <v>184</v>
      </c>
      <c r="E50" s="3"/>
    </row>
    <row r="51" s="1" customFormat="1" spans="1:5">
      <c r="A51" s="3">
        <f t="shared" si="0"/>
        <v>49</v>
      </c>
      <c r="B51" s="3" t="s">
        <v>127</v>
      </c>
      <c r="C51" s="3" t="s">
        <v>185</v>
      </c>
      <c r="D51" s="3" t="s">
        <v>186</v>
      </c>
      <c r="E51" s="3"/>
    </row>
    <row r="52" s="1" customFormat="1" spans="1:5">
      <c r="A52" s="3">
        <f t="shared" si="0"/>
        <v>50</v>
      </c>
      <c r="B52" s="3" t="s">
        <v>127</v>
      </c>
      <c r="C52" s="3" t="s">
        <v>187</v>
      </c>
      <c r="D52" s="3" t="s">
        <v>188</v>
      </c>
      <c r="E52" s="3"/>
    </row>
    <row r="53" s="1" customFormat="1" spans="1:5">
      <c r="A53" s="3">
        <f t="shared" si="0"/>
        <v>51</v>
      </c>
      <c r="B53" s="3" t="s">
        <v>189</v>
      </c>
      <c r="C53" s="3" t="s">
        <v>190</v>
      </c>
      <c r="D53" s="3" t="s">
        <v>191</v>
      </c>
      <c r="E53" s="3"/>
    </row>
    <row r="54" s="1" customFormat="1" spans="1:5">
      <c r="A54" s="4">
        <f t="shared" si="0"/>
        <v>52</v>
      </c>
      <c r="B54" s="4" t="s">
        <v>192</v>
      </c>
      <c r="C54" s="4" t="s">
        <v>193</v>
      </c>
      <c r="D54" s="4" t="s">
        <v>194</v>
      </c>
      <c r="E54" s="4"/>
    </row>
    <row r="55" s="2" customFormat="1" spans="1:5">
      <c r="A55" s="5"/>
      <c r="B55" s="5"/>
      <c r="C55" s="5"/>
      <c r="D55" s="5"/>
      <c r="E55" s="5"/>
    </row>
    <row r="56" s="1" customFormat="1" spans="1:4">
      <c r="A56" s="3" t="s">
        <v>195</v>
      </c>
      <c r="B56" s="3" t="s">
        <v>196</v>
      </c>
      <c r="C56" s="6" t="s">
        <v>197</v>
      </c>
      <c r="D56" s="7"/>
    </row>
    <row r="57" s="1" customFormat="1" spans="1:4">
      <c r="A57" s="3"/>
      <c r="B57" s="3" t="s">
        <v>198</v>
      </c>
      <c r="C57" s="6" t="s">
        <v>199</v>
      </c>
      <c r="D57" s="7"/>
    </row>
  </sheetData>
  <mergeCells count="2">
    <mergeCell ref="A1:E1"/>
    <mergeCell ref="A56:A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市政管道设施</vt:lpstr>
      <vt:lpstr>泵站及小市政设施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Mark-W</cp:lastModifiedBy>
  <dcterms:created xsi:type="dcterms:W3CDTF">2025-04-25T07:51:18Z</dcterms:created>
  <dcterms:modified xsi:type="dcterms:W3CDTF">2025-04-25T07:55:42Z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E4192811E06945D1BFA15279624FDDBD_13</vt:lpwstr>
  </property>
  <property fmtid="{D5CDD505-2E9C-101B-9397-08002B2CF9AE}" pid="3" name="KSOProductBuildVer">
    <vt:lpwstr>2052-12.1.0.20784</vt:lpwstr>
  </property>
</Properties>
</file>