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Y009 2025年嘉定区区管绿化养护项目\采购需求\包件二：2025年嘉定区原区管区域绿化养护项目（二标）\2025年嘉定区原区管区域绿化养护项目（二标）设施设备量\"/>
    </mc:Choice>
  </mc:AlternateContent>
  <bookViews>
    <workbookView xWindow="0" yWindow="0" windowWidth="22185" windowHeight="9210" tabRatio="737" activeTab="1"/>
  </bookViews>
  <sheets>
    <sheet name="二标1" sheetId="11" r:id="rId1"/>
    <sheet name="二标2" sheetId="25" r:id="rId2"/>
  </sheets>
  <calcPr calcId="15251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5" l="1"/>
  <c r="F7" i="25"/>
  <c r="F13" i="25"/>
  <c r="F14" i="25"/>
  <c r="F15" i="25"/>
  <c r="F16" i="25"/>
  <c r="F17" i="25"/>
  <c r="F18" i="25"/>
  <c r="F31" i="25"/>
  <c r="F40" i="25"/>
  <c r="D4" i="11"/>
  <c r="D9" i="11"/>
  <c r="D10" i="11"/>
  <c r="D18" i="11"/>
  <c r="D24" i="11"/>
  <c r="D25" i="11"/>
  <c r="D26" i="11"/>
  <c r="D27" i="11"/>
</calcChain>
</file>

<file path=xl/sharedStrings.xml><?xml version="1.0" encoding="utf-8"?>
<sst xmlns="http://schemas.openxmlformats.org/spreadsheetml/2006/main" count="129" uniqueCount="76">
  <si>
    <t>2025年嘉定区管绿化设施量和养护管理项目（二标）养护清单1</t>
  </si>
  <si>
    <t>序号</t>
  </si>
  <si>
    <t>养护项目</t>
  </si>
  <si>
    <t>养护区域</t>
  </si>
  <si>
    <t>养护面积   （平方米）</t>
  </si>
  <si>
    <t>养护等级</t>
  </si>
  <si>
    <t>备注说明</t>
  </si>
  <si>
    <t>胜辛路沿线绿化</t>
  </si>
  <si>
    <t>嘉宝梦之湾西侧</t>
  </si>
  <si>
    <t>二级绿地</t>
  </si>
  <si>
    <t>胜辛路隔离带及两侧（胜竹路-宝安公路）</t>
  </si>
  <si>
    <t>三级绿地</t>
  </si>
  <si>
    <t>胜辛路沿线零星绿地一</t>
  </si>
  <si>
    <t>胜辛路沿线零星绿地二</t>
  </si>
  <si>
    <t>胜辛路沿线零星绿地三</t>
  </si>
  <si>
    <t>盘安路（白墙港、庞家村河道绿化）</t>
  </si>
  <si>
    <t>胜竹路沿线绿化</t>
  </si>
  <si>
    <t>胜竹路两侧绿地和隔离带</t>
  </si>
  <si>
    <t>2024年审批占用243㎡</t>
  </si>
  <si>
    <t>新成路沿线</t>
  </si>
  <si>
    <t>新成路两侧绿地及隔离带(塔城路-胜竹路)</t>
  </si>
  <si>
    <t>2024年审批占用4㎡ 、2025年综合养护划出812㎡</t>
  </si>
  <si>
    <t>菊园新区        区域绿化</t>
  </si>
  <si>
    <t>平城路两侧及中央隔离带（城北路－嘉唐路）</t>
  </si>
  <si>
    <t>平城路机非隔离带（城北路－红石路）</t>
  </si>
  <si>
    <t>平城路、城北路南侧绿地</t>
  </si>
  <si>
    <t>平城路、陈家山路西南侧绿地</t>
  </si>
  <si>
    <t>平城路绿地（回城西路－霍城路）</t>
  </si>
  <si>
    <t>公交北站西围墙绿带</t>
  </si>
  <si>
    <t>陈家山路（清水路－和硕路）</t>
  </si>
  <si>
    <t>红石路两侧及中央隔离带（平城路-清河路）</t>
  </si>
  <si>
    <t>2024年审批占用397㎡</t>
  </si>
  <si>
    <t>盘安路两侧及中央隔离带（红石路-胜辛路）</t>
  </si>
  <si>
    <t>轨道11号沿线（红石路东、西官路桥下）</t>
  </si>
  <si>
    <t>树屏路绿地（回城西路－霍城路）</t>
  </si>
  <si>
    <t>陈家山路两侧隔离带（平城路-城北路）</t>
  </si>
  <si>
    <t>特色道路</t>
  </si>
  <si>
    <t>陈家山路隔离带（胜竹路-皇庆路）</t>
  </si>
  <si>
    <t>工业区区域      绿化</t>
  </si>
  <si>
    <t>永盛路（A30-沪宜公路）</t>
  </si>
  <si>
    <t>重点花卉</t>
  </si>
  <si>
    <t>园内</t>
  </si>
  <si>
    <t>桥柱绿化</t>
  </si>
  <si>
    <t>轨交11号线（嘉定北-宝安公路）</t>
  </si>
  <si>
    <t>合计</t>
  </si>
  <si>
    <t>2025年嘉定区管绿化设施养护和管理费（二标）养护清单2</t>
  </si>
  <si>
    <t>行道树树种</t>
  </si>
  <si>
    <t>等级/规格</t>
  </si>
  <si>
    <t>数量（株）</t>
  </si>
  <si>
    <t>备注</t>
  </si>
  <si>
    <t>行道树</t>
  </si>
  <si>
    <t>三环线（练祁河-胜辛路）</t>
  </si>
  <si>
    <t>悬铃木</t>
  </si>
  <si>
    <t>10-19</t>
  </si>
  <si>
    <t>20-29</t>
  </si>
  <si>
    <t>30-39</t>
  </si>
  <si>
    <t>榉树</t>
  </si>
  <si>
    <t>香樟</t>
  </si>
  <si>
    <t>40以上</t>
  </si>
  <si>
    <t>菊园新区区域       行道树</t>
  </si>
  <si>
    <t>胜竹路（新成路—澄浏中路）</t>
  </si>
  <si>
    <t xml:space="preserve">香樟 </t>
  </si>
  <si>
    <t>红石路（平城路-清河路）</t>
  </si>
  <si>
    <t>朴树</t>
  </si>
  <si>
    <t>陈家山路（胜竹路-城北路；  红石路-胜辛路；清水路－和硕路）</t>
  </si>
  <si>
    <t>苦楝</t>
  </si>
  <si>
    <t>18-20</t>
  </si>
  <si>
    <t>盘安路（胜辛北路—红石路）</t>
  </si>
  <si>
    <t>平城路（柳湖路-红石路；回城西路-霍城路）</t>
  </si>
  <si>
    <t>乌桕</t>
  </si>
  <si>
    <t>树屛路（霍城路-回城路）</t>
  </si>
  <si>
    <t>和硕路（平城路－陈家山路）</t>
  </si>
  <si>
    <t>菊园、嘉定新城   区域行道树</t>
  </si>
  <si>
    <t>胜辛路（胜竹路—宝安公路）</t>
  </si>
  <si>
    <t>嘉定新城区域    行道树</t>
  </si>
  <si>
    <t>永盛路（沪宜公路－A30）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</si>
</sst>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_ "/>
    <numFmt numFmtId="179" formatCode="0.00_ "/>
  </numFmts>
  <fonts count="22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b/>
      <sz val="12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1"/>
      <name val="黑体"/>
      <charset val="134"/>
    </font>
    <font>
      <sz val="18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</font>
    <font>
      <b/>
      <sz val="11"/>
      <color indexed="8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78" fontId="5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178" fontId="2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78" fontId="4" fillId="0" borderId="2" xfId="0" applyNumberFormat="1" applyFont="1" applyFill="1" applyBorder="1" applyAlignment="1">
      <alignment horizontal="center" vertical="center"/>
    </xf>
    <xf numFmtId="179" fontId="10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17" fillId="0" borderId="2" xfId="0" applyNumberFormat="1" applyFont="1" applyFill="1" applyBorder="1" applyAlignment="1">
      <alignment horizontal="left" vertic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 shrinkToFit="1"/>
    </xf>
    <xf numFmtId="0" fontId="0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 wrapText="1"/>
    </xf>
    <xf numFmtId="179" fontId="16" fillId="0" borderId="2" xfId="0" applyNumberFormat="1" applyFont="1" applyFill="1" applyBorder="1" applyAlignment="1">
      <alignment horizontal="left" vertical="center" wrapText="1"/>
    </xf>
    <xf numFmtId="178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2" xfId="0" applyFont="1" applyFill="1" applyBorder="1">
      <alignment vertical="center"/>
    </xf>
    <xf numFmtId="0" fontId="12" fillId="0" borderId="0" xfId="0" applyFont="1" applyFill="1">
      <alignment vertical="center"/>
    </xf>
    <xf numFmtId="0" fontId="9" fillId="0" borderId="6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C000"/>
      <color rgb="FFFF0000"/>
      <color rgb="FF000000"/>
      <color rgb="FF92D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="85" zoomScaleNormal="85" workbookViewId="0">
      <selection activeCell="D7" sqref="D7"/>
    </sheetView>
  </sheetViews>
  <sheetFormatPr defaultColWidth="9" defaultRowHeight="13.5" x14ac:dyDescent="0.15"/>
  <cols>
    <col min="1" max="1" width="6.75" style="56" customWidth="1"/>
    <col min="2" max="2" width="13.25" style="75" customWidth="1"/>
    <col min="3" max="3" width="37" style="56" customWidth="1"/>
    <col min="4" max="4" width="13.25" style="76" customWidth="1"/>
    <col min="5" max="5" width="11.5" style="76" bestFit="1" customWidth="1"/>
    <col min="6" max="6" width="14" style="56" customWidth="1"/>
    <col min="7" max="7" width="9" style="56"/>
    <col min="8" max="9" width="12.875" style="56"/>
    <col min="10" max="11" width="10.625" style="56"/>
    <col min="12" max="16384" width="9" style="56"/>
  </cols>
  <sheetData>
    <row r="1" spans="1:6" ht="39.950000000000003" customHeight="1" x14ac:dyDescent="0.15">
      <c r="A1" s="53" t="s">
        <v>0</v>
      </c>
      <c r="B1" s="54"/>
      <c r="C1" s="55"/>
      <c r="D1" s="55"/>
      <c r="E1" s="55"/>
      <c r="F1" s="55"/>
    </row>
    <row r="2" spans="1:6" ht="50.1" customHeight="1" x14ac:dyDescent="0.15">
      <c r="A2" s="57" t="s">
        <v>1</v>
      </c>
      <c r="B2" s="4" t="s">
        <v>2</v>
      </c>
      <c r="C2" s="3" t="s">
        <v>3</v>
      </c>
      <c r="D2" s="58" t="s">
        <v>4</v>
      </c>
      <c r="E2" s="4" t="s">
        <v>5</v>
      </c>
      <c r="F2" s="3" t="s">
        <v>6</v>
      </c>
    </row>
    <row r="3" spans="1:6" ht="24.95" customHeight="1" x14ac:dyDescent="0.15">
      <c r="A3" s="20">
        <v>1</v>
      </c>
      <c r="B3" s="59" t="s">
        <v>7</v>
      </c>
      <c r="C3" s="21" t="s">
        <v>8</v>
      </c>
      <c r="D3" s="20">
        <v>7473</v>
      </c>
      <c r="E3" s="22" t="s">
        <v>9</v>
      </c>
      <c r="F3" s="60"/>
    </row>
    <row r="4" spans="1:6" ht="24.95" customHeight="1" x14ac:dyDescent="0.15">
      <c r="A4" s="20">
        <v>2</v>
      </c>
      <c r="B4" s="61"/>
      <c r="C4" s="21" t="s">
        <v>10</v>
      </c>
      <c r="D4" s="20">
        <f>125500-44.1-220-80</f>
        <v>125155.9</v>
      </c>
      <c r="E4" s="36" t="s">
        <v>11</v>
      </c>
      <c r="F4" s="62"/>
    </row>
    <row r="5" spans="1:6" ht="24.95" customHeight="1" x14ac:dyDescent="0.15">
      <c r="A5" s="20">
        <v>3</v>
      </c>
      <c r="B5" s="61"/>
      <c r="C5" s="21" t="s">
        <v>12</v>
      </c>
      <c r="D5" s="20">
        <v>9640</v>
      </c>
      <c r="E5" s="37"/>
      <c r="F5" s="62"/>
    </row>
    <row r="6" spans="1:6" ht="24.95" customHeight="1" x14ac:dyDescent="0.15">
      <c r="A6" s="20">
        <v>4</v>
      </c>
      <c r="B6" s="61"/>
      <c r="C6" s="24" t="s">
        <v>13</v>
      </c>
      <c r="D6" s="25">
        <v>3679</v>
      </c>
      <c r="E6" s="37"/>
      <c r="F6" s="62"/>
    </row>
    <row r="7" spans="1:6" ht="24.95" customHeight="1" x14ac:dyDescent="0.15">
      <c r="A7" s="20">
        <v>5</v>
      </c>
      <c r="B7" s="61"/>
      <c r="C7" s="24" t="s">
        <v>14</v>
      </c>
      <c r="D7" s="25">
        <v>3277</v>
      </c>
      <c r="E7" s="37"/>
      <c r="F7" s="62"/>
    </row>
    <row r="8" spans="1:6" ht="24.95" customHeight="1" x14ac:dyDescent="0.15">
      <c r="A8" s="20">
        <v>6</v>
      </c>
      <c r="B8" s="63"/>
      <c r="C8" s="24" t="s">
        <v>15</v>
      </c>
      <c r="D8" s="25">
        <v>10599</v>
      </c>
      <c r="E8" s="37"/>
      <c r="F8" s="64"/>
    </row>
    <row r="9" spans="1:6" ht="38.1" customHeight="1" x14ac:dyDescent="0.15">
      <c r="A9" s="20">
        <v>7</v>
      </c>
      <c r="B9" s="65" t="s">
        <v>16</v>
      </c>
      <c r="C9" s="21" t="s">
        <v>17</v>
      </c>
      <c r="D9" s="20">
        <f>144000-493-12-243</f>
        <v>143252</v>
      </c>
      <c r="E9" s="37"/>
      <c r="F9" s="21" t="s">
        <v>18</v>
      </c>
    </row>
    <row r="10" spans="1:6" ht="48.95" customHeight="1" x14ac:dyDescent="0.15">
      <c r="A10" s="20">
        <v>8</v>
      </c>
      <c r="B10" s="65" t="s">
        <v>19</v>
      </c>
      <c r="C10" s="26" t="s">
        <v>20</v>
      </c>
      <c r="D10" s="20">
        <f>27055-30-4-812</f>
        <v>26209</v>
      </c>
      <c r="E10" s="38"/>
      <c r="F10" s="66" t="s">
        <v>21</v>
      </c>
    </row>
    <row r="11" spans="1:6" ht="24.95" customHeight="1" x14ac:dyDescent="0.15">
      <c r="A11" s="20">
        <v>9</v>
      </c>
      <c r="B11" s="59" t="s">
        <v>22</v>
      </c>
      <c r="C11" s="27" t="s">
        <v>23</v>
      </c>
      <c r="D11" s="28">
        <v>3189</v>
      </c>
      <c r="E11" s="36" t="s">
        <v>11</v>
      </c>
      <c r="F11" s="59"/>
    </row>
    <row r="12" spans="1:6" ht="24.95" customHeight="1" x14ac:dyDescent="0.15">
      <c r="A12" s="20">
        <v>10</v>
      </c>
      <c r="B12" s="61"/>
      <c r="C12" s="27" t="s">
        <v>24</v>
      </c>
      <c r="D12" s="29">
        <v>4287</v>
      </c>
      <c r="E12" s="37"/>
      <c r="F12" s="61"/>
    </row>
    <row r="13" spans="1:6" ht="24.95" customHeight="1" x14ac:dyDescent="0.15">
      <c r="A13" s="20">
        <v>11</v>
      </c>
      <c r="B13" s="61"/>
      <c r="C13" s="27" t="s">
        <v>25</v>
      </c>
      <c r="D13" s="29">
        <v>80</v>
      </c>
      <c r="E13" s="37"/>
      <c r="F13" s="61"/>
    </row>
    <row r="14" spans="1:6" ht="24.95" customHeight="1" x14ac:dyDescent="0.15">
      <c r="A14" s="20">
        <v>12</v>
      </c>
      <c r="B14" s="61"/>
      <c r="C14" s="27" t="s">
        <v>26</v>
      </c>
      <c r="D14" s="29">
        <v>80</v>
      </c>
      <c r="E14" s="37"/>
      <c r="F14" s="61"/>
    </row>
    <row r="15" spans="1:6" ht="24.95" customHeight="1" x14ac:dyDescent="0.15">
      <c r="A15" s="20">
        <v>13</v>
      </c>
      <c r="B15" s="61"/>
      <c r="C15" s="27" t="s">
        <v>27</v>
      </c>
      <c r="D15" s="30">
        <v>2150</v>
      </c>
      <c r="E15" s="37"/>
      <c r="F15" s="61"/>
    </row>
    <row r="16" spans="1:6" ht="24.95" customHeight="1" x14ac:dyDescent="0.15">
      <c r="A16" s="20">
        <v>14</v>
      </c>
      <c r="B16" s="61"/>
      <c r="C16" s="31" t="s">
        <v>28</v>
      </c>
      <c r="D16" s="30">
        <v>600</v>
      </c>
      <c r="E16" s="37"/>
      <c r="F16" s="61"/>
    </row>
    <row r="17" spans="1:6" ht="24.95" customHeight="1" x14ac:dyDescent="0.15">
      <c r="A17" s="20">
        <v>15</v>
      </c>
      <c r="B17" s="61"/>
      <c r="C17" s="27" t="s">
        <v>29</v>
      </c>
      <c r="D17" s="30">
        <v>1510</v>
      </c>
      <c r="E17" s="37"/>
      <c r="F17" s="63"/>
    </row>
    <row r="18" spans="1:6" ht="33" customHeight="1" x14ac:dyDescent="0.15">
      <c r="A18" s="20">
        <v>16</v>
      </c>
      <c r="B18" s="61"/>
      <c r="C18" s="27" t="s">
        <v>30</v>
      </c>
      <c r="D18" s="29">
        <f>3772-45.5-126.65-397</f>
        <v>3202.85</v>
      </c>
      <c r="E18" s="37"/>
      <c r="F18" s="67" t="s">
        <v>31</v>
      </c>
    </row>
    <row r="19" spans="1:6" ht="24.95" customHeight="1" x14ac:dyDescent="0.15">
      <c r="A19" s="20">
        <v>17</v>
      </c>
      <c r="B19" s="61"/>
      <c r="C19" s="27" t="s">
        <v>32</v>
      </c>
      <c r="D19" s="29">
        <v>1202</v>
      </c>
      <c r="E19" s="37"/>
      <c r="F19" s="68"/>
    </row>
    <row r="20" spans="1:6" ht="24.95" customHeight="1" x14ac:dyDescent="0.15">
      <c r="A20" s="20">
        <v>18</v>
      </c>
      <c r="B20" s="61"/>
      <c r="C20" s="27" t="s">
        <v>33</v>
      </c>
      <c r="D20" s="29">
        <v>4450</v>
      </c>
      <c r="E20" s="37"/>
      <c r="F20" s="68"/>
    </row>
    <row r="21" spans="1:6" ht="24.95" customHeight="1" x14ac:dyDescent="0.15">
      <c r="A21" s="20">
        <v>19</v>
      </c>
      <c r="B21" s="61"/>
      <c r="C21" s="27" t="s">
        <v>34</v>
      </c>
      <c r="D21" s="30">
        <v>2165</v>
      </c>
      <c r="E21" s="38"/>
      <c r="F21" s="68"/>
    </row>
    <row r="22" spans="1:6" ht="24.95" customHeight="1" x14ac:dyDescent="0.15">
      <c r="A22" s="20">
        <v>20</v>
      </c>
      <c r="B22" s="61"/>
      <c r="C22" s="27" t="s">
        <v>35</v>
      </c>
      <c r="D22" s="29">
        <v>1018</v>
      </c>
      <c r="E22" s="37" t="s">
        <v>36</v>
      </c>
      <c r="F22" s="61"/>
    </row>
    <row r="23" spans="1:6" ht="24.95" customHeight="1" x14ac:dyDescent="0.15">
      <c r="A23" s="20">
        <v>21</v>
      </c>
      <c r="B23" s="63"/>
      <c r="C23" s="27" t="s">
        <v>37</v>
      </c>
      <c r="D23" s="29">
        <v>243</v>
      </c>
      <c r="E23" s="38"/>
      <c r="F23" s="69"/>
    </row>
    <row r="24" spans="1:6" ht="36.950000000000003" customHeight="1" x14ac:dyDescent="0.15">
      <c r="A24" s="20">
        <v>22</v>
      </c>
      <c r="B24" s="65" t="s">
        <v>38</v>
      </c>
      <c r="C24" s="21" t="s">
        <v>39</v>
      </c>
      <c r="D24" s="20">
        <f>7705-6</f>
        <v>7699</v>
      </c>
      <c r="E24" s="22" t="s">
        <v>11</v>
      </c>
      <c r="F24" s="65"/>
    </row>
    <row r="25" spans="1:6" ht="36.950000000000003" customHeight="1" x14ac:dyDescent="0.15">
      <c r="A25" s="20">
        <v>23</v>
      </c>
      <c r="B25" s="65" t="s">
        <v>40</v>
      </c>
      <c r="C25" s="21" t="s">
        <v>41</v>
      </c>
      <c r="D25" s="25">
        <f>525-70</f>
        <v>455</v>
      </c>
      <c r="E25" s="23"/>
      <c r="F25" s="65"/>
    </row>
    <row r="26" spans="1:6" ht="24.95" customHeight="1" x14ac:dyDescent="0.15">
      <c r="A26" s="20">
        <v>24</v>
      </c>
      <c r="B26" s="32" t="s">
        <v>42</v>
      </c>
      <c r="C26" s="21" t="s">
        <v>43</v>
      </c>
      <c r="D26" s="33">
        <f>10312.1+5212</f>
        <v>15524.1</v>
      </c>
      <c r="E26" s="25" t="s">
        <v>11</v>
      </c>
      <c r="F26" s="65"/>
    </row>
    <row r="27" spans="1:6" ht="24.95" customHeight="1" x14ac:dyDescent="0.15">
      <c r="A27" s="34" t="s">
        <v>44</v>
      </c>
      <c r="B27" s="35"/>
      <c r="C27" s="70"/>
      <c r="D27" s="71">
        <f>SUM(D3:D26)</f>
        <v>377139.85</v>
      </c>
      <c r="E27" s="72"/>
      <c r="F27" s="73"/>
    </row>
    <row r="28" spans="1:6" ht="26.1" customHeight="1" x14ac:dyDescent="0.15">
      <c r="A28" s="74"/>
      <c r="B28" s="74"/>
      <c r="C28" s="74"/>
      <c r="D28" s="74"/>
      <c r="E28" s="74"/>
      <c r="F28" s="74"/>
    </row>
  </sheetData>
  <mergeCells count="12">
    <mergeCell ref="A1:F1"/>
    <mergeCell ref="A27:B27"/>
    <mergeCell ref="A28:F28"/>
    <mergeCell ref="B3:B8"/>
    <mergeCell ref="B11:B23"/>
    <mergeCell ref="E4:E10"/>
    <mergeCell ref="E11:E21"/>
    <mergeCell ref="E22:E23"/>
    <mergeCell ref="F3:F8"/>
    <mergeCell ref="F11:F17"/>
    <mergeCell ref="F19:F21"/>
    <mergeCell ref="F22:F23"/>
  </mergeCells>
  <phoneticPr fontId="20" type="noConversion"/>
  <pageMargins left="0.69930555555555596" right="0.69930555555555596" top="0.76875000000000004" bottom="0.42916666666666697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zoomScale="75" zoomScaleNormal="75" workbookViewId="0">
      <selection activeCell="K9" sqref="K9"/>
    </sheetView>
  </sheetViews>
  <sheetFormatPr defaultColWidth="9" defaultRowHeight="13.5" x14ac:dyDescent="0.15"/>
  <cols>
    <col min="1" max="1" width="6" style="56" bestFit="1" customWidth="1"/>
    <col min="2" max="2" width="31.625" style="75" bestFit="1" customWidth="1"/>
    <col min="3" max="3" width="67.125" style="56" bestFit="1" customWidth="1"/>
    <col min="4" max="4" width="14.125" style="56" bestFit="1" customWidth="1"/>
    <col min="5" max="5" width="12.75" style="56" bestFit="1" customWidth="1"/>
    <col min="6" max="6" width="14.125" style="56" bestFit="1" customWidth="1"/>
    <col min="7" max="7" width="6.625" style="56" bestFit="1" customWidth="1"/>
    <col min="8" max="16384" width="9" style="56"/>
  </cols>
  <sheetData>
    <row r="1" spans="1:8" s="56" customFormat="1" ht="30" customHeight="1" x14ac:dyDescent="0.15">
      <c r="A1" s="77" t="s">
        <v>45</v>
      </c>
      <c r="B1" s="77"/>
      <c r="C1" s="77"/>
      <c r="D1" s="77"/>
      <c r="E1" s="77"/>
      <c r="F1" s="77"/>
      <c r="G1" s="77"/>
    </row>
    <row r="2" spans="1:8" s="56" customFormat="1" ht="50.1" customHeight="1" x14ac:dyDescent="0.15">
      <c r="A2" s="1" t="s">
        <v>1</v>
      </c>
      <c r="B2" s="2" t="s">
        <v>2</v>
      </c>
      <c r="C2" s="3" t="s">
        <v>3</v>
      </c>
      <c r="D2" s="4" t="s">
        <v>46</v>
      </c>
      <c r="E2" s="4" t="s">
        <v>47</v>
      </c>
      <c r="F2" s="4" t="s">
        <v>48</v>
      </c>
      <c r="G2" s="3" t="s">
        <v>49</v>
      </c>
    </row>
    <row r="3" spans="1:8" s="56" customFormat="1" ht="18" customHeight="1" x14ac:dyDescent="0.15">
      <c r="A3" s="40">
        <v>1</v>
      </c>
      <c r="B3" s="45" t="s">
        <v>50</v>
      </c>
      <c r="C3" s="49" t="s">
        <v>51</v>
      </c>
      <c r="D3" s="45" t="s">
        <v>52</v>
      </c>
      <c r="E3" s="7" t="s">
        <v>53</v>
      </c>
      <c r="F3" s="8">
        <v>42</v>
      </c>
      <c r="G3" s="78"/>
    </row>
    <row r="4" spans="1:8" s="56" customFormat="1" ht="18" customHeight="1" x14ac:dyDescent="0.15">
      <c r="A4" s="41"/>
      <c r="B4" s="46"/>
      <c r="C4" s="50"/>
      <c r="D4" s="46"/>
      <c r="E4" s="7" t="s">
        <v>54</v>
      </c>
      <c r="F4" s="9">
        <f>382-85</f>
        <v>297</v>
      </c>
      <c r="G4" s="78"/>
    </row>
    <row r="5" spans="1:8" s="56" customFormat="1" ht="18" customHeight="1" x14ac:dyDescent="0.15">
      <c r="A5" s="41"/>
      <c r="B5" s="46"/>
      <c r="C5" s="50"/>
      <c r="D5" s="47"/>
      <c r="E5" s="7" t="s">
        <v>55</v>
      </c>
      <c r="F5" s="9">
        <v>40</v>
      </c>
      <c r="G5" s="78"/>
    </row>
    <row r="6" spans="1:8" s="56" customFormat="1" ht="18" customHeight="1" x14ac:dyDescent="0.15">
      <c r="A6" s="41"/>
      <c r="B6" s="46"/>
      <c r="C6" s="50"/>
      <c r="D6" s="45" t="s">
        <v>56</v>
      </c>
      <c r="E6" s="7" t="s">
        <v>53</v>
      </c>
      <c r="F6" s="8">
        <v>278</v>
      </c>
      <c r="G6" s="78"/>
    </row>
    <row r="7" spans="1:8" s="56" customFormat="1" ht="18" customHeight="1" x14ac:dyDescent="0.15">
      <c r="A7" s="41"/>
      <c r="B7" s="46"/>
      <c r="C7" s="50"/>
      <c r="D7" s="46"/>
      <c r="E7" s="7" t="s">
        <v>54</v>
      </c>
      <c r="F7" s="9">
        <f>1111-58</f>
        <v>1053</v>
      </c>
      <c r="G7" s="78"/>
    </row>
    <row r="8" spans="1:8" s="56" customFormat="1" ht="18" customHeight="1" x14ac:dyDescent="0.15">
      <c r="A8" s="41"/>
      <c r="B8" s="46"/>
      <c r="C8" s="50"/>
      <c r="D8" s="47"/>
      <c r="E8" s="7" t="s">
        <v>55</v>
      </c>
      <c r="F8" s="9">
        <v>331</v>
      </c>
      <c r="G8" s="78"/>
    </row>
    <row r="9" spans="1:8" s="56" customFormat="1" ht="18" customHeight="1" x14ac:dyDescent="0.15">
      <c r="A9" s="41"/>
      <c r="B9" s="46"/>
      <c r="C9" s="50"/>
      <c r="D9" s="45" t="s">
        <v>57</v>
      </c>
      <c r="E9" s="7" t="s">
        <v>53</v>
      </c>
      <c r="F9" s="8">
        <v>296</v>
      </c>
      <c r="G9" s="78"/>
    </row>
    <row r="10" spans="1:8" s="56" customFormat="1" ht="18" customHeight="1" x14ac:dyDescent="0.15">
      <c r="A10" s="41"/>
      <c r="B10" s="46"/>
      <c r="C10" s="50"/>
      <c r="D10" s="46"/>
      <c r="E10" s="7" t="s">
        <v>54</v>
      </c>
      <c r="F10" s="8">
        <v>796</v>
      </c>
      <c r="G10" s="78"/>
    </row>
    <row r="11" spans="1:8" s="56" customFormat="1" ht="18" customHeight="1" x14ac:dyDescent="0.15">
      <c r="A11" s="41"/>
      <c r="B11" s="46"/>
      <c r="C11" s="50"/>
      <c r="D11" s="46"/>
      <c r="E11" s="7" t="s">
        <v>55</v>
      </c>
      <c r="F11" s="8">
        <v>995</v>
      </c>
      <c r="G11" s="78"/>
    </row>
    <row r="12" spans="1:8" s="56" customFormat="1" ht="18" customHeight="1" x14ac:dyDescent="0.15">
      <c r="A12" s="42"/>
      <c r="B12" s="47"/>
      <c r="C12" s="51"/>
      <c r="D12" s="47"/>
      <c r="E12" s="7" t="s">
        <v>58</v>
      </c>
      <c r="F12" s="8">
        <v>5</v>
      </c>
      <c r="G12" s="78"/>
    </row>
    <row r="13" spans="1:8" s="56" customFormat="1" ht="18" customHeight="1" x14ac:dyDescent="0.15">
      <c r="A13" s="43">
        <v>2</v>
      </c>
      <c r="B13" s="45" t="s">
        <v>59</v>
      </c>
      <c r="C13" s="49" t="s">
        <v>60</v>
      </c>
      <c r="D13" s="40" t="s">
        <v>61</v>
      </c>
      <c r="E13" s="7" t="s">
        <v>53</v>
      </c>
      <c r="F13" s="9">
        <f>104-5</f>
        <v>99</v>
      </c>
      <c r="G13" s="78"/>
    </row>
    <row r="14" spans="1:8" s="56" customFormat="1" ht="18" customHeight="1" x14ac:dyDescent="0.15">
      <c r="A14" s="43"/>
      <c r="B14" s="46"/>
      <c r="C14" s="50"/>
      <c r="D14" s="42"/>
      <c r="E14" s="7" t="s">
        <v>54</v>
      </c>
      <c r="F14" s="9">
        <f>180-6</f>
        <v>174</v>
      </c>
      <c r="G14" s="78"/>
      <c r="H14" s="79"/>
    </row>
    <row r="15" spans="1:8" s="56" customFormat="1" ht="18" customHeight="1" x14ac:dyDescent="0.15">
      <c r="A15" s="43"/>
      <c r="B15" s="46"/>
      <c r="C15" s="50"/>
      <c r="D15" s="40" t="s">
        <v>56</v>
      </c>
      <c r="E15" s="7" t="s">
        <v>53</v>
      </c>
      <c r="F15" s="9">
        <f>60-1</f>
        <v>59</v>
      </c>
      <c r="G15" s="78"/>
      <c r="H15" s="79"/>
    </row>
    <row r="16" spans="1:8" s="56" customFormat="1" ht="18" customHeight="1" x14ac:dyDescent="0.15">
      <c r="A16" s="43"/>
      <c r="B16" s="46"/>
      <c r="C16" s="51"/>
      <c r="D16" s="42"/>
      <c r="E16" s="7" t="s">
        <v>54</v>
      </c>
      <c r="F16" s="9">
        <f>102-5</f>
        <v>97</v>
      </c>
      <c r="G16" s="78"/>
      <c r="H16" s="79"/>
    </row>
    <row r="17" spans="1:8" s="56" customFormat="1" ht="18" customHeight="1" x14ac:dyDescent="0.15">
      <c r="A17" s="43">
        <v>3</v>
      </c>
      <c r="B17" s="46"/>
      <c r="C17" s="49" t="s">
        <v>62</v>
      </c>
      <c r="D17" s="45" t="s">
        <v>63</v>
      </c>
      <c r="E17" s="7" t="s">
        <v>53</v>
      </c>
      <c r="F17" s="12">
        <f>100-5-37</f>
        <v>58</v>
      </c>
      <c r="G17" s="78"/>
      <c r="H17" s="79"/>
    </row>
    <row r="18" spans="1:8" s="56" customFormat="1" ht="18" customHeight="1" x14ac:dyDescent="0.15">
      <c r="A18" s="43"/>
      <c r="B18" s="46"/>
      <c r="C18" s="51"/>
      <c r="D18" s="47"/>
      <c r="E18" s="7" t="s">
        <v>54</v>
      </c>
      <c r="F18" s="12">
        <f>215-10</f>
        <v>205</v>
      </c>
      <c r="G18" s="78"/>
    </row>
    <row r="19" spans="1:8" s="56" customFormat="1" ht="18" customHeight="1" x14ac:dyDescent="0.15">
      <c r="A19" s="40">
        <v>4</v>
      </c>
      <c r="B19" s="46"/>
      <c r="C19" s="49" t="s">
        <v>64</v>
      </c>
      <c r="D19" s="13" t="s">
        <v>65</v>
      </c>
      <c r="E19" s="7" t="s">
        <v>53</v>
      </c>
      <c r="F19" s="8">
        <v>97</v>
      </c>
      <c r="G19" s="78"/>
    </row>
    <row r="20" spans="1:8" s="56" customFormat="1" ht="18" customHeight="1" x14ac:dyDescent="0.15">
      <c r="A20" s="41"/>
      <c r="B20" s="46"/>
      <c r="C20" s="50"/>
      <c r="D20" s="13" t="s">
        <v>63</v>
      </c>
      <c r="E20" s="7" t="s">
        <v>54</v>
      </c>
      <c r="F20" s="9">
        <v>58</v>
      </c>
      <c r="G20" s="78"/>
    </row>
    <row r="21" spans="1:8" s="56" customFormat="1" ht="18" customHeight="1" x14ac:dyDescent="0.15">
      <c r="A21" s="42"/>
      <c r="B21" s="46"/>
      <c r="C21" s="51"/>
      <c r="D21" s="13" t="s">
        <v>63</v>
      </c>
      <c r="E21" s="14" t="s">
        <v>66</v>
      </c>
      <c r="F21" s="9">
        <v>161</v>
      </c>
      <c r="G21" s="78"/>
    </row>
    <row r="22" spans="1:8" s="56" customFormat="1" ht="18" customHeight="1" x14ac:dyDescent="0.15">
      <c r="A22" s="11">
        <v>5</v>
      </c>
      <c r="B22" s="46"/>
      <c r="C22" s="15" t="s">
        <v>67</v>
      </c>
      <c r="D22" s="13" t="s">
        <v>63</v>
      </c>
      <c r="E22" s="7" t="s">
        <v>54</v>
      </c>
      <c r="F22" s="8">
        <v>104</v>
      </c>
      <c r="G22" s="78"/>
    </row>
    <row r="23" spans="1:8" s="56" customFormat="1" ht="18" customHeight="1" x14ac:dyDescent="0.15">
      <c r="A23" s="43">
        <v>6</v>
      </c>
      <c r="B23" s="46"/>
      <c r="C23" s="49" t="s">
        <v>68</v>
      </c>
      <c r="D23" s="45" t="s">
        <v>63</v>
      </c>
      <c r="E23" s="7" t="s">
        <v>53</v>
      </c>
      <c r="F23" s="9">
        <v>223</v>
      </c>
      <c r="G23" s="78"/>
    </row>
    <row r="24" spans="1:8" s="56" customFormat="1" ht="18" customHeight="1" x14ac:dyDescent="0.15">
      <c r="A24" s="43"/>
      <c r="B24" s="46"/>
      <c r="C24" s="50"/>
      <c r="D24" s="47"/>
      <c r="E24" s="7" t="s">
        <v>54</v>
      </c>
      <c r="F24" s="9">
        <v>157</v>
      </c>
      <c r="G24" s="78"/>
    </row>
    <row r="25" spans="1:8" s="56" customFormat="1" ht="18" customHeight="1" x14ac:dyDescent="0.15">
      <c r="A25" s="43"/>
      <c r="B25" s="46"/>
      <c r="C25" s="50"/>
      <c r="D25" s="45" t="s">
        <v>56</v>
      </c>
      <c r="E25" s="7" t="s">
        <v>54</v>
      </c>
      <c r="F25" s="9">
        <v>192</v>
      </c>
      <c r="G25" s="78"/>
    </row>
    <row r="26" spans="1:8" s="56" customFormat="1" ht="18" customHeight="1" x14ac:dyDescent="0.15">
      <c r="A26" s="43"/>
      <c r="B26" s="46"/>
      <c r="C26" s="50"/>
      <c r="D26" s="47"/>
      <c r="E26" s="7" t="s">
        <v>55</v>
      </c>
      <c r="F26" s="9">
        <v>30</v>
      </c>
      <c r="G26" s="78"/>
    </row>
    <row r="27" spans="1:8" s="56" customFormat="1" ht="18" customHeight="1" x14ac:dyDescent="0.15">
      <c r="A27" s="43"/>
      <c r="B27" s="46"/>
      <c r="C27" s="50"/>
      <c r="D27" s="16" t="s">
        <v>69</v>
      </c>
      <c r="E27" s="7" t="s">
        <v>53</v>
      </c>
      <c r="F27" s="9">
        <v>140</v>
      </c>
      <c r="G27" s="78"/>
    </row>
    <row r="28" spans="1:8" s="56" customFormat="1" ht="18" customHeight="1" x14ac:dyDescent="0.15">
      <c r="A28" s="43"/>
      <c r="B28" s="46"/>
      <c r="C28" s="51"/>
      <c r="D28" s="13" t="s">
        <v>57</v>
      </c>
      <c r="E28" s="14" t="s">
        <v>66</v>
      </c>
      <c r="F28" s="9">
        <v>155</v>
      </c>
      <c r="G28" s="78"/>
    </row>
    <row r="29" spans="1:8" s="56" customFormat="1" ht="18" customHeight="1" x14ac:dyDescent="0.15">
      <c r="A29" s="11">
        <v>7</v>
      </c>
      <c r="B29" s="46"/>
      <c r="C29" s="10" t="s">
        <v>70</v>
      </c>
      <c r="D29" s="13" t="s">
        <v>57</v>
      </c>
      <c r="E29" s="14" t="s">
        <v>66</v>
      </c>
      <c r="F29" s="9">
        <v>178</v>
      </c>
      <c r="G29" s="78"/>
    </row>
    <row r="30" spans="1:8" s="56" customFormat="1" ht="18" customHeight="1" x14ac:dyDescent="0.15">
      <c r="A30" s="11">
        <v>8</v>
      </c>
      <c r="B30" s="47"/>
      <c r="C30" s="6" t="s">
        <v>71</v>
      </c>
      <c r="D30" s="13" t="s">
        <v>63</v>
      </c>
      <c r="E30" s="7" t="s">
        <v>54</v>
      </c>
      <c r="F30" s="9">
        <v>119</v>
      </c>
      <c r="G30" s="78"/>
    </row>
    <row r="31" spans="1:8" s="56" customFormat="1" ht="18" customHeight="1" x14ac:dyDescent="0.15">
      <c r="A31" s="40">
        <v>9</v>
      </c>
      <c r="B31" s="45" t="s">
        <v>72</v>
      </c>
      <c r="C31" s="49" t="s">
        <v>73</v>
      </c>
      <c r="D31" s="5" t="s">
        <v>57</v>
      </c>
      <c r="E31" s="7" t="s">
        <v>54</v>
      </c>
      <c r="F31" s="17">
        <f>1602-5</f>
        <v>1597</v>
      </c>
      <c r="G31" s="78"/>
    </row>
    <row r="32" spans="1:8" s="56" customFormat="1" ht="18" customHeight="1" x14ac:dyDescent="0.15">
      <c r="A32" s="41"/>
      <c r="B32" s="46"/>
      <c r="C32" s="50"/>
      <c r="D32" s="40" t="s">
        <v>63</v>
      </c>
      <c r="E32" s="7" t="s">
        <v>54</v>
      </c>
      <c r="F32" s="9">
        <v>441</v>
      </c>
      <c r="G32" s="78"/>
    </row>
    <row r="33" spans="1:7" s="56" customFormat="1" ht="18" customHeight="1" x14ac:dyDescent="0.15">
      <c r="A33" s="41"/>
      <c r="B33" s="46"/>
      <c r="C33" s="50"/>
      <c r="D33" s="42"/>
      <c r="E33" s="7" t="s">
        <v>55</v>
      </c>
      <c r="F33" s="9">
        <v>402</v>
      </c>
      <c r="G33" s="78"/>
    </row>
    <row r="34" spans="1:7" s="56" customFormat="1" ht="18" customHeight="1" x14ac:dyDescent="0.15">
      <c r="A34" s="41"/>
      <c r="B34" s="46"/>
      <c r="C34" s="50"/>
      <c r="D34" s="40" t="s">
        <v>56</v>
      </c>
      <c r="E34" s="7" t="s">
        <v>54</v>
      </c>
      <c r="F34" s="9">
        <v>621</v>
      </c>
      <c r="G34" s="78"/>
    </row>
    <row r="35" spans="1:7" s="56" customFormat="1" ht="18" customHeight="1" x14ac:dyDescent="0.15">
      <c r="A35" s="42"/>
      <c r="B35" s="47"/>
      <c r="C35" s="51"/>
      <c r="D35" s="42"/>
      <c r="E35" s="7" t="s">
        <v>55</v>
      </c>
      <c r="F35" s="9">
        <v>179</v>
      </c>
      <c r="G35" s="78"/>
    </row>
    <row r="36" spans="1:7" s="56" customFormat="1" ht="18" customHeight="1" x14ac:dyDescent="0.15">
      <c r="A36" s="44">
        <v>10</v>
      </c>
      <c r="B36" s="48" t="s">
        <v>74</v>
      </c>
      <c r="C36" s="52" t="s">
        <v>75</v>
      </c>
      <c r="D36" s="43" t="s">
        <v>57</v>
      </c>
      <c r="E36" s="7" t="s">
        <v>55</v>
      </c>
      <c r="F36" s="9">
        <v>60</v>
      </c>
      <c r="G36" s="78"/>
    </row>
    <row r="37" spans="1:7" s="56" customFormat="1" ht="18" customHeight="1" x14ac:dyDescent="0.15">
      <c r="A37" s="44"/>
      <c r="B37" s="48"/>
      <c r="C37" s="52"/>
      <c r="D37" s="43"/>
      <c r="E37" s="7" t="s">
        <v>54</v>
      </c>
      <c r="F37" s="9">
        <v>335</v>
      </c>
      <c r="G37" s="78"/>
    </row>
    <row r="38" spans="1:7" s="56" customFormat="1" ht="18" customHeight="1" x14ac:dyDescent="0.15">
      <c r="A38" s="44"/>
      <c r="B38" s="48"/>
      <c r="C38" s="52"/>
      <c r="D38" s="43" t="s">
        <v>56</v>
      </c>
      <c r="E38" s="7" t="s">
        <v>55</v>
      </c>
      <c r="F38" s="9">
        <v>57</v>
      </c>
      <c r="G38" s="78"/>
    </row>
    <row r="39" spans="1:7" s="56" customFormat="1" ht="18" customHeight="1" x14ac:dyDescent="0.15">
      <c r="A39" s="44"/>
      <c r="B39" s="48"/>
      <c r="C39" s="52"/>
      <c r="D39" s="43"/>
      <c r="E39" s="7" t="s">
        <v>54</v>
      </c>
      <c r="F39" s="9">
        <v>400</v>
      </c>
      <c r="G39" s="78"/>
    </row>
    <row r="40" spans="1:7" s="56" customFormat="1" ht="18" customHeight="1" x14ac:dyDescent="0.15">
      <c r="A40" s="39" t="s">
        <v>44</v>
      </c>
      <c r="B40" s="80"/>
      <c r="C40" s="10"/>
      <c r="D40" s="11"/>
      <c r="E40" s="18"/>
      <c r="F40" s="19">
        <f>SUM(F3:F39)</f>
        <v>10531</v>
      </c>
      <c r="G40" s="81"/>
    </row>
    <row r="47" spans="1:7" s="56" customFormat="1" x14ac:dyDescent="0.15">
      <c r="B47" s="75"/>
    </row>
  </sheetData>
  <mergeCells count="32">
    <mergeCell ref="C19:C21"/>
    <mergeCell ref="C23:C28"/>
    <mergeCell ref="C31:C35"/>
    <mergeCell ref="C36:C39"/>
    <mergeCell ref="D3:D5"/>
    <mergeCell ref="D6:D8"/>
    <mergeCell ref="D9:D12"/>
    <mergeCell ref="D13:D14"/>
    <mergeCell ref="D15:D16"/>
    <mergeCell ref="D17:D18"/>
    <mergeCell ref="D23:D24"/>
    <mergeCell ref="D25:D26"/>
    <mergeCell ref="D32:D33"/>
    <mergeCell ref="D34:D35"/>
    <mergeCell ref="D36:D37"/>
    <mergeCell ref="D38:D39"/>
    <mergeCell ref="A1:G1"/>
    <mergeCell ref="A40:B40"/>
    <mergeCell ref="A3:A12"/>
    <mergeCell ref="A13:A16"/>
    <mergeCell ref="A17:A18"/>
    <mergeCell ref="A19:A21"/>
    <mergeCell ref="A23:A28"/>
    <mergeCell ref="A31:A35"/>
    <mergeCell ref="A36:A39"/>
    <mergeCell ref="B3:B12"/>
    <mergeCell ref="B13:B30"/>
    <mergeCell ref="B31:B35"/>
    <mergeCell ref="B36:B39"/>
    <mergeCell ref="C3:C12"/>
    <mergeCell ref="C13:C16"/>
    <mergeCell ref="C17:C18"/>
  </mergeCells>
  <phoneticPr fontId="21" type="noConversion"/>
  <pageMargins left="0.69930555555555596" right="0.69930555555555596" top="0.76875000000000004" bottom="0.42916666666666697" header="0.3" footer="0.3"/>
  <pageSetup paperSize="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二标1</vt:lpstr>
      <vt:lpstr>二标2</vt:lpstr>
    </vt:vector>
  </TitlesOfParts>
  <Company>Lenovo (Beijing) Limited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User</cp:lastModifiedBy>
  <cp:lastPrinted>2019-11-01T02:19:00Z</cp:lastPrinted>
  <dcterms:created xsi:type="dcterms:W3CDTF">2016-01-14T02:31:00Z</dcterms:created>
  <dcterms:modified xsi:type="dcterms:W3CDTF">2025-02-06T05:23:13Z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6D2375001E924D86B3A6DE401BC0F7C7_13</vt:lpwstr>
  </property>
</Properties>
</file>