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0145" windowHeight="8955"/>
  </bookViews>
  <sheets>
    <sheet name="室外雨水" sheetId="1" r:id="rId1"/>
    <sheet name="室外污水" sheetId="2" r:id="rId2"/>
  </sheet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5" i="2" l="1"/>
  <c r="G18" i="2"/>
  <c r="G8" i="2"/>
  <c r="G9" i="2"/>
  <c r="G10" i="2" s="1"/>
  <c r="G11" i="2" s="1"/>
  <c r="G12" i="2" s="1"/>
  <c r="G13" i="2" s="1"/>
  <c r="F9" i="2"/>
  <c r="F10" i="2"/>
  <c r="F11" i="2"/>
  <c r="F12" i="2"/>
  <c r="F13" i="2"/>
  <c r="F28" i="2"/>
  <c r="F29" i="2"/>
  <c r="F30" i="2"/>
  <c r="F31" i="2"/>
  <c r="F32" i="2"/>
  <c r="F33" i="2"/>
  <c r="F20" i="1"/>
  <c r="G15" i="1"/>
  <c r="G2" i="1"/>
  <c r="F10" i="1"/>
  <c r="F11" i="1"/>
  <c r="F12" i="1"/>
  <c r="F13" i="1"/>
  <c r="F38" i="2"/>
  <c r="F37" i="2"/>
  <c r="F27" i="2"/>
  <c r="F26" i="2"/>
  <c r="F25" i="2"/>
  <c r="G24" i="2"/>
  <c r="F22" i="2"/>
  <c r="F21" i="2"/>
  <c r="F20" i="2"/>
  <c r="F19" i="2"/>
  <c r="F16" i="2"/>
  <c r="G15" i="2"/>
  <c r="F8" i="2"/>
  <c r="F7" i="2"/>
  <c r="F6" i="2"/>
  <c r="F5" i="2"/>
  <c r="F4" i="2"/>
  <c r="F3" i="2"/>
  <c r="G2" i="2"/>
  <c r="F26" i="1"/>
  <c r="F25" i="1"/>
  <c r="F24" i="1"/>
  <c r="F21" i="1"/>
  <c r="F19" i="1"/>
  <c r="F18" i="1"/>
  <c r="F17" i="1"/>
  <c r="F16" i="1"/>
  <c r="F9" i="1"/>
  <c r="F8" i="1"/>
  <c r="F7" i="1"/>
  <c r="F6" i="1"/>
  <c r="F5" i="1"/>
  <c r="F4" i="1"/>
  <c r="F3" i="1"/>
  <c r="G3" i="1" s="1"/>
  <c r="G16" i="1" l="1"/>
  <c r="G17" i="1" s="1"/>
  <c r="G18" i="1" s="1"/>
  <c r="G19" i="1" s="1"/>
  <c r="G20" i="1" s="1"/>
  <c r="G21" i="1" s="1"/>
  <c r="G23" i="1" s="1"/>
  <c r="G25" i="2"/>
  <c r="G26" i="2" s="1"/>
  <c r="G27" i="2" s="1"/>
  <c r="G28" i="2" s="1"/>
  <c r="G29" i="2" s="1"/>
  <c r="G30" i="2" s="1"/>
  <c r="G31" i="2" s="1"/>
  <c r="G32" i="2" s="1"/>
  <c r="G33" i="2" s="1"/>
  <c r="G16" i="2"/>
  <c r="G19" i="2" s="1"/>
  <c r="G20" i="2" s="1"/>
  <c r="G21" i="2" s="1"/>
  <c r="G22" i="2" s="1"/>
  <c r="G36" i="2" s="1"/>
  <c r="G37" i="2" s="1"/>
  <c r="G38" i="2" s="1"/>
  <c r="G3" i="2"/>
  <c r="G4" i="2" s="1"/>
  <c r="G5" i="2" s="1"/>
  <c r="G6" i="2" s="1"/>
  <c r="G7" i="2" s="1"/>
  <c r="G24" i="1"/>
  <c r="G25" i="1" s="1"/>
  <c r="G26" i="1" s="1"/>
  <c r="G4" i="1"/>
  <c r="G5" i="1"/>
  <c r="G6" i="1" s="1"/>
  <c r="G7" i="1" s="1"/>
  <c r="G8" i="1" s="1"/>
  <c r="G9" i="1" s="1"/>
  <c r="G10" i="1" s="1"/>
  <c r="G11" i="1" s="1"/>
  <c r="G12" i="1" s="1"/>
  <c r="G13" i="1" s="1"/>
</calcChain>
</file>

<file path=xl/sharedStrings.xml><?xml version="1.0" encoding="utf-8"?>
<sst xmlns="http://schemas.openxmlformats.org/spreadsheetml/2006/main" count="123" uniqueCount="111">
  <si>
    <t>编号</t>
  </si>
  <si>
    <t>地面高度</t>
  </si>
  <si>
    <t>管长（m）</t>
  </si>
  <si>
    <t>坡度i</t>
  </si>
  <si>
    <t>坡降（m）</t>
  </si>
  <si>
    <t>管底标高（m）</t>
  </si>
  <si>
    <t>埋深（m）</t>
  </si>
  <si>
    <t>管径（DN）</t>
  </si>
  <si>
    <t>备注</t>
  </si>
  <si>
    <t>Y01</t>
  </si>
  <si>
    <t>Y01-</t>
  </si>
  <si>
    <t>Y02</t>
  </si>
  <si>
    <t>Y02-</t>
  </si>
  <si>
    <t>Y03</t>
  </si>
  <si>
    <t>Y03-</t>
  </si>
  <si>
    <t>Y04</t>
  </si>
  <si>
    <t>Y04-</t>
  </si>
  <si>
    <t>Y05</t>
  </si>
  <si>
    <t>Y05-</t>
  </si>
  <si>
    <t>Y06</t>
  </si>
  <si>
    <t>Y06-</t>
  </si>
  <si>
    <t>Y07</t>
  </si>
  <si>
    <t>Y07-</t>
  </si>
  <si>
    <t>Y08</t>
  </si>
  <si>
    <t>Y08-</t>
  </si>
  <si>
    <t>Y14</t>
  </si>
  <si>
    <t>Y09</t>
  </si>
  <si>
    <t>Y09-</t>
  </si>
  <si>
    <t>Y10</t>
  </si>
  <si>
    <t>Y10-</t>
  </si>
  <si>
    <t>Y11</t>
  </si>
  <si>
    <t>Y11-</t>
  </si>
  <si>
    <t>Y13-</t>
  </si>
  <si>
    <t>Y14-</t>
  </si>
  <si>
    <t>Y15</t>
  </si>
  <si>
    <t>Y15-</t>
  </si>
  <si>
    <t>Y16</t>
  </si>
  <si>
    <t>Y16-</t>
  </si>
  <si>
    <t>Y17</t>
  </si>
  <si>
    <t>Y17-</t>
  </si>
  <si>
    <t>雨水出门井</t>
  </si>
  <si>
    <t>W01</t>
  </si>
  <si>
    <t>W01-</t>
  </si>
  <si>
    <t>W02</t>
  </si>
  <si>
    <t>W02-</t>
  </si>
  <si>
    <t>W03</t>
  </si>
  <si>
    <t>W03-</t>
  </si>
  <si>
    <t>W04</t>
  </si>
  <si>
    <t>W04-</t>
  </si>
  <si>
    <t>W05</t>
  </si>
  <si>
    <t>W05-</t>
  </si>
  <si>
    <t>W06</t>
  </si>
  <si>
    <t>W06-</t>
  </si>
  <si>
    <t>W07</t>
  </si>
  <si>
    <t>W07-</t>
  </si>
  <si>
    <t>W08</t>
  </si>
  <si>
    <t>W08-</t>
  </si>
  <si>
    <t>W10</t>
  </si>
  <si>
    <t>W09</t>
  </si>
  <si>
    <t>W09-</t>
  </si>
  <si>
    <t>W10-</t>
  </si>
  <si>
    <t>W11</t>
  </si>
  <si>
    <t>W11-</t>
  </si>
  <si>
    <t>W14-</t>
  </si>
  <si>
    <t>W19</t>
  </si>
  <si>
    <t>W15</t>
  </si>
  <si>
    <t>W15-</t>
  </si>
  <si>
    <t>W16</t>
  </si>
  <si>
    <t>W16-</t>
  </si>
  <si>
    <t>W18-</t>
  </si>
  <si>
    <t>雨污交互-0.3m</t>
  </si>
  <si>
    <t>格栅井-0.1m</t>
  </si>
  <si>
    <t>格栅检查井-污水出门井</t>
  </si>
  <si>
    <t>Y18</t>
  </si>
  <si>
    <t>Y18</t>
    <phoneticPr fontId="2" type="noConversion"/>
  </si>
  <si>
    <t>Y12-</t>
    <phoneticPr fontId="2" type="noConversion"/>
  </si>
  <si>
    <t>Y12</t>
    <phoneticPr fontId="2" type="noConversion"/>
  </si>
  <si>
    <t>Y13</t>
    <phoneticPr fontId="2" type="noConversion"/>
  </si>
  <si>
    <t>Y18-</t>
    <phoneticPr fontId="2" type="noConversion"/>
  </si>
  <si>
    <t>Y19-</t>
  </si>
  <si>
    <t>Y20-</t>
  </si>
  <si>
    <t>Y19</t>
    <phoneticPr fontId="2" type="noConversion"/>
  </si>
  <si>
    <t>Y20</t>
  </si>
  <si>
    <t>W13</t>
    <phoneticPr fontId="2" type="noConversion"/>
  </si>
  <si>
    <t>W12</t>
    <phoneticPr fontId="2" type="noConversion"/>
  </si>
  <si>
    <t>W12-</t>
    <phoneticPr fontId="2" type="noConversion"/>
  </si>
  <si>
    <t>W13-</t>
    <phoneticPr fontId="2" type="noConversion"/>
  </si>
  <si>
    <t>W14</t>
    <phoneticPr fontId="2" type="noConversion"/>
  </si>
  <si>
    <t>W26</t>
  </si>
  <si>
    <t>W26</t>
    <phoneticPr fontId="2" type="noConversion"/>
  </si>
  <si>
    <t>W17</t>
    <phoneticPr fontId="2" type="noConversion"/>
  </si>
  <si>
    <t>W17-</t>
    <phoneticPr fontId="2" type="noConversion"/>
  </si>
  <si>
    <t>W19-</t>
  </si>
  <si>
    <t>W20-</t>
  </si>
  <si>
    <t>W21-</t>
  </si>
  <si>
    <t>W22-</t>
  </si>
  <si>
    <t>W23-</t>
  </si>
  <si>
    <t>W24-</t>
  </si>
  <si>
    <t>W25-</t>
  </si>
  <si>
    <t>W18</t>
    <phoneticPr fontId="2" type="noConversion"/>
  </si>
  <si>
    <t>W20</t>
  </si>
  <si>
    <t>W21</t>
  </si>
  <si>
    <t>W22</t>
  </si>
  <si>
    <t>W23</t>
  </si>
  <si>
    <t>W24</t>
  </si>
  <si>
    <t>W25</t>
  </si>
  <si>
    <t>W26-格栅检查井</t>
    <phoneticPr fontId="2" type="noConversion"/>
  </si>
  <si>
    <t>W13</t>
    <phoneticPr fontId="2" type="noConversion"/>
  </si>
  <si>
    <t>雨污交互-0.3m</t>
    <phoneticPr fontId="2" type="noConversion"/>
  </si>
  <si>
    <t>根据物探成果市政污水检查井处，管底标高为0.5m,管径为DN600，满足小区雨水排出要求</t>
    <phoneticPr fontId="2" type="noConversion"/>
  </si>
  <si>
    <t>根据物探成果市政雨水检查井处，管底标高为0.60m,管径为DN400，满足小区雨水排出要求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</si>
</sst>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8" formatCode="0.000_ "/>
    <numFmt numFmtId="179" formatCode="0.000"/>
  </numFmts>
  <fonts count="3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9"/>
      <name val="宋体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0" borderId="2" xfId="0" applyBorder="1" applyAlignment="1">
      <alignment horizontal="center" vertical="center"/>
    </xf>
    <xf numFmtId="2" fontId="0" fillId="0" borderId="2" xfId="0" applyNumberFormat="1" applyBorder="1" applyAlignment="1">
      <alignment horizontal="center" vertical="center"/>
    </xf>
    <xf numFmtId="178" fontId="0" fillId="0" borderId="2" xfId="0" applyNumberFormat="1" applyBorder="1" applyAlignment="1">
      <alignment horizontal="center" vertical="center"/>
    </xf>
    <xf numFmtId="0" fontId="0" fillId="0" borderId="3" xfId="0" applyBorder="1" applyAlignment="1">
      <alignment horizontal="right" vertical="center"/>
    </xf>
    <xf numFmtId="0" fontId="0" fillId="0" borderId="4" xfId="0" applyBorder="1" applyAlignment="1">
      <alignment horizontal="left" vertical="center"/>
    </xf>
    <xf numFmtId="179" fontId="0" fillId="0" borderId="2" xfId="0" applyNumberFormat="1" applyBorder="1" applyAlignment="1">
      <alignment horizontal="center" vertical="center"/>
    </xf>
    <xf numFmtId="0" fontId="0" fillId="0" borderId="3" xfId="0" applyFont="1" applyFill="1" applyBorder="1" applyAlignment="1">
      <alignment horizontal="right" vertical="center"/>
    </xf>
    <xf numFmtId="0" fontId="0" fillId="0" borderId="4" xfId="0" applyBorder="1" applyAlignment="1">
      <alignment horizontal="left" vertical="center"/>
    </xf>
    <xf numFmtId="2" fontId="0" fillId="0" borderId="2" xfId="0" applyNumberFormat="1" applyFont="1" applyFill="1" applyBorder="1" applyAlignment="1">
      <alignment horizontal="center" vertical="center"/>
    </xf>
    <xf numFmtId="0" fontId="0" fillId="0" borderId="2" xfId="0" applyFont="1" applyFill="1" applyBorder="1" applyAlignment="1">
      <alignment horizontal="center" vertical="center"/>
    </xf>
    <xf numFmtId="178" fontId="0" fillId="2" borderId="2" xfId="0" applyNumberFormat="1" applyFill="1" applyBorder="1" applyAlignment="1">
      <alignment horizontal="center" vertical="center"/>
    </xf>
    <xf numFmtId="178" fontId="0" fillId="0" borderId="2" xfId="0" applyNumberFormat="1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0" fillId="0" borderId="0" xfId="0" applyFill="1" applyBorder="1" applyAlignment="1">
      <alignment horizontal="right" vertical="center"/>
    </xf>
    <xf numFmtId="0" fontId="0" fillId="0" borderId="0" xfId="0" applyFill="1" applyBorder="1" applyAlignment="1">
      <alignment horizontal="left" vertical="center"/>
    </xf>
    <xf numFmtId="0" fontId="0" fillId="0" borderId="0" xfId="0" applyFill="1" applyAlignment="1">
      <alignment horizontal="center" vertical="center"/>
    </xf>
    <xf numFmtId="0" fontId="0" fillId="0" borderId="0" xfId="0" applyFill="1" applyAlignment="1">
      <alignment vertical="center"/>
    </xf>
    <xf numFmtId="2" fontId="0" fillId="0" borderId="2" xfId="0" applyNumberFormat="1" applyFill="1" applyBorder="1" applyAlignment="1">
      <alignment horizontal="center" vertical="center"/>
    </xf>
    <xf numFmtId="0" fontId="0" fillId="0" borderId="3" xfId="0" applyFill="1" applyBorder="1" applyAlignment="1">
      <alignment horizontal="right" vertical="center"/>
    </xf>
    <xf numFmtId="0" fontId="0" fillId="0" borderId="4" xfId="0" applyFill="1" applyBorder="1" applyAlignment="1">
      <alignment horizontal="left" vertical="center"/>
    </xf>
    <xf numFmtId="179" fontId="0" fillId="0" borderId="2" xfId="0" applyNumberFormat="1" applyFill="1" applyBorder="1" applyAlignment="1">
      <alignment horizontal="center" vertical="center"/>
    </xf>
    <xf numFmtId="178" fontId="0" fillId="0" borderId="2" xfId="0" applyNumberFormat="1" applyFill="1" applyBorder="1" applyAlignment="1">
      <alignment horizontal="center" vertical="center"/>
    </xf>
    <xf numFmtId="0" fontId="0" fillId="0" borderId="4" xfId="0" applyFont="1" applyFill="1" applyBorder="1" applyAlignment="1">
      <alignment horizontal="left" vertical="center"/>
    </xf>
    <xf numFmtId="178" fontId="0" fillId="3" borderId="2" xfId="0" applyNumberFormat="1" applyFill="1" applyBorder="1" applyAlignment="1">
      <alignment horizontal="center" vertical="center"/>
    </xf>
    <xf numFmtId="178" fontId="1" fillId="2" borderId="2" xfId="0" applyNumberFormat="1" applyFont="1" applyFill="1" applyBorder="1" applyAlignment="1">
      <alignment horizontal="center" vertical="center"/>
    </xf>
    <xf numFmtId="178" fontId="0" fillId="0" borderId="2" xfId="0" applyNumberFormat="1" applyFill="1" applyBorder="1" applyAlignment="1">
      <alignment horizontal="center" vertical="center"/>
    </xf>
    <xf numFmtId="0" fontId="0" fillId="0" borderId="9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0" fontId="0" fillId="0" borderId="9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7"/>
  <sheetViews>
    <sheetView tabSelected="1" workbookViewId="0">
      <selection activeCell="G26" sqref="G26"/>
    </sheetView>
  </sheetViews>
  <sheetFormatPr defaultColWidth="9" defaultRowHeight="13.5"/>
  <cols>
    <col min="1" max="1" width="9.75" style="14" customWidth="1"/>
    <col min="2" max="2" width="11.125" style="15" customWidth="1"/>
    <col min="3" max="5" width="9" style="16"/>
    <col min="6" max="6" width="9.5" style="16" customWidth="1"/>
    <col min="7" max="7" width="13.5" style="16" customWidth="1"/>
    <col min="8" max="8" width="9" style="16"/>
    <col min="9" max="9" width="10.75" style="16" customWidth="1"/>
    <col min="10" max="10" width="13.875" style="16" customWidth="1"/>
    <col min="11" max="16384" width="9" style="17"/>
  </cols>
  <sheetData>
    <row r="1" spans="1:10">
      <c r="A1" s="28" t="s">
        <v>0</v>
      </c>
      <c r="B1" s="28"/>
      <c r="C1" s="13" t="s">
        <v>1</v>
      </c>
      <c r="D1" s="13" t="s">
        <v>2</v>
      </c>
      <c r="E1" s="13" t="s">
        <v>3</v>
      </c>
      <c r="F1" s="13" t="s">
        <v>4</v>
      </c>
      <c r="G1" s="13" t="s">
        <v>5</v>
      </c>
      <c r="H1" s="13" t="s">
        <v>6</v>
      </c>
      <c r="I1" s="13" t="s">
        <v>7</v>
      </c>
      <c r="J1" s="13" t="s">
        <v>8</v>
      </c>
    </row>
    <row r="2" spans="1:10">
      <c r="A2" s="29" t="s">
        <v>9</v>
      </c>
      <c r="B2" s="30"/>
      <c r="C2" s="18">
        <v>2.5</v>
      </c>
      <c r="D2" s="13"/>
      <c r="E2" s="13"/>
      <c r="F2" s="13"/>
      <c r="G2" s="12">
        <f>C2-H2-I2/1000</f>
        <v>1.5</v>
      </c>
      <c r="H2" s="13">
        <v>0.7</v>
      </c>
      <c r="I2" s="13">
        <v>300</v>
      </c>
      <c r="J2" s="13"/>
    </row>
    <row r="3" spans="1:10">
      <c r="A3" s="19" t="s">
        <v>10</v>
      </c>
      <c r="B3" s="20" t="s">
        <v>11</v>
      </c>
      <c r="C3" s="13"/>
      <c r="D3" s="18">
        <v>9</v>
      </c>
      <c r="E3" s="13">
        <v>3.0000000000000001E-3</v>
      </c>
      <c r="F3" s="21">
        <f>D3*E3</f>
        <v>2.7E-2</v>
      </c>
      <c r="G3" s="12">
        <f>G2-F3</f>
        <v>1.4730000000000001</v>
      </c>
      <c r="H3" s="13"/>
      <c r="I3" s="13">
        <v>300</v>
      </c>
      <c r="J3" s="13"/>
    </row>
    <row r="4" spans="1:10">
      <c r="A4" s="19" t="s">
        <v>12</v>
      </c>
      <c r="B4" s="20" t="s">
        <v>13</v>
      </c>
      <c r="C4" s="13"/>
      <c r="D4" s="18">
        <v>5</v>
      </c>
      <c r="E4" s="13">
        <v>3.0000000000000001E-3</v>
      </c>
      <c r="F4" s="21">
        <f t="shared" ref="F4:F13" si="0">D4*E4</f>
        <v>1.4999999999999999E-2</v>
      </c>
      <c r="G4" s="12">
        <f>G3-F4</f>
        <v>1.4580000000000002</v>
      </c>
      <c r="H4" s="13"/>
      <c r="I4" s="13">
        <v>300</v>
      </c>
      <c r="J4" s="13"/>
    </row>
    <row r="5" spans="1:10">
      <c r="A5" s="19" t="s">
        <v>14</v>
      </c>
      <c r="B5" s="20" t="s">
        <v>15</v>
      </c>
      <c r="C5" s="13"/>
      <c r="D5" s="18">
        <v>3.5</v>
      </c>
      <c r="E5" s="13">
        <v>3.0000000000000001E-3</v>
      </c>
      <c r="F5" s="21">
        <f t="shared" si="0"/>
        <v>1.0500000000000001E-2</v>
      </c>
      <c r="G5" s="12">
        <f>G4-F5</f>
        <v>1.4475000000000002</v>
      </c>
      <c r="H5" s="13"/>
      <c r="I5" s="13">
        <v>300</v>
      </c>
      <c r="J5" s="13"/>
    </row>
    <row r="6" spans="1:10">
      <c r="A6" s="19" t="s">
        <v>16</v>
      </c>
      <c r="B6" s="20" t="s">
        <v>17</v>
      </c>
      <c r="C6" s="13"/>
      <c r="D6" s="18">
        <v>6.5</v>
      </c>
      <c r="E6" s="13">
        <v>3.0000000000000001E-3</v>
      </c>
      <c r="F6" s="21">
        <f t="shared" si="0"/>
        <v>1.95E-2</v>
      </c>
      <c r="G6" s="22">
        <f t="shared" ref="G6" si="1">G5-F6</f>
        <v>1.4280000000000002</v>
      </c>
      <c r="H6" s="13"/>
      <c r="I6" s="13">
        <v>300</v>
      </c>
      <c r="J6" s="13"/>
    </row>
    <row r="7" spans="1:10">
      <c r="A7" s="19" t="s">
        <v>18</v>
      </c>
      <c r="B7" s="20" t="s">
        <v>19</v>
      </c>
      <c r="C7" s="13"/>
      <c r="D7" s="18">
        <v>8</v>
      </c>
      <c r="E7" s="13">
        <v>3.0000000000000001E-3</v>
      </c>
      <c r="F7" s="21">
        <f t="shared" si="0"/>
        <v>2.4E-2</v>
      </c>
      <c r="G7" s="22">
        <f>G6-F7</f>
        <v>1.4040000000000001</v>
      </c>
      <c r="H7" s="13"/>
      <c r="I7" s="13">
        <v>300</v>
      </c>
      <c r="J7" s="13"/>
    </row>
    <row r="8" spans="1:10">
      <c r="A8" s="19" t="s">
        <v>20</v>
      </c>
      <c r="B8" s="20" t="s">
        <v>21</v>
      </c>
      <c r="C8" s="13"/>
      <c r="D8" s="18">
        <v>5</v>
      </c>
      <c r="E8" s="13">
        <v>3.0000000000000001E-3</v>
      </c>
      <c r="F8" s="21">
        <f t="shared" si="0"/>
        <v>1.4999999999999999E-2</v>
      </c>
      <c r="G8" s="22">
        <f>G7-F8</f>
        <v>1.3890000000000002</v>
      </c>
      <c r="H8" s="13"/>
      <c r="I8" s="13">
        <v>300</v>
      </c>
      <c r="J8" s="13"/>
    </row>
    <row r="9" spans="1:10">
      <c r="A9" s="19" t="s">
        <v>22</v>
      </c>
      <c r="B9" s="23" t="s">
        <v>23</v>
      </c>
      <c r="C9" s="13"/>
      <c r="D9" s="18">
        <v>3.2</v>
      </c>
      <c r="E9" s="13">
        <v>3.0000000000000001E-3</v>
      </c>
      <c r="F9" s="21">
        <f t="shared" si="0"/>
        <v>9.6000000000000009E-3</v>
      </c>
      <c r="G9" s="22">
        <f>G8-F9</f>
        <v>1.3794000000000002</v>
      </c>
      <c r="H9" s="13"/>
      <c r="I9" s="13">
        <v>300</v>
      </c>
      <c r="J9" s="13"/>
    </row>
    <row r="10" spans="1:10">
      <c r="A10" s="19" t="s">
        <v>24</v>
      </c>
      <c r="B10" s="23" t="s">
        <v>26</v>
      </c>
      <c r="C10" s="13"/>
      <c r="D10" s="18">
        <v>3.5</v>
      </c>
      <c r="E10" s="13">
        <v>3.0000000000000001E-3</v>
      </c>
      <c r="F10" s="21">
        <f t="shared" si="0"/>
        <v>1.0500000000000001E-2</v>
      </c>
      <c r="G10" s="26">
        <f t="shared" ref="G10:G13" si="2">G9-F10</f>
        <v>1.3689000000000002</v>
      </c>
      <c r="H10" s="13"/>
      <c r="I10" s="13">
        <v>300</v>
      </c>
      <c r="J10" s="27"/>
    </row>
    <row r="11" spans="1:10">
      <c r="A11" s="19" t="s">
        <v>27</v>
      </c>
      <c r="B11" s="23" t="s">
        <v>28</v>
      </c>
      <c r="C11" s="13"/>
      <c r="D11" s="18">
        <v>10.5</v>
      </c>
      <c r="E11" s="13">
        <v>3.0000000000000001E-3</v>
      </c>
      <c r="F11" s="21">
        <f t="shared" si="0"/>
        <v>3.15E-2</v>
      </c>
      <c r="G11" s="26">
        <f t="shared" si="2"/>
        <v>1.3374000000000001</v>
      </c>
      <c r="H11" s="13"/>
      <c r="I11" s="13">
        <v>300</v>
      </c>
      <c r="J11" s="27"/>
    </row>
    <row r="12" spans="1:10">
      <c r="A12" s="19" t="s">
        <v>29</v>
      </c>
      <c r="B12" s="23" t="s">
        <v>30</v>
      </c>
      <c r="C12" s="13"/>
      <c r="D12" s="18">
        <v>2.5</v>
      </c>
      <c r="E12" s="13">
        <v>3.0000000000000001E-3</v>
      </c>
      <c r="F12" s="21">
        <f t="shared" si="0"/>
        <v>7.4999999999999997E-3</v>
      </c>
      <c r="G12" s="26">
        <f t="shared" si="2"/>
        <v>1.3299000000000001</v>
      </c>
      <c r="H12" s="13"/>
      <c r="I12" s="13">
        <v>300</v>
      </c>
      <c r="J12" s="27"/>
    </row>
    <row r="13" spans="1:10">
      <c r="A13" s="19" t="s">
        <v>31</v>
      </c>
      <c r="B13" s="23" t="s">
        <v>74</v>
      </c>
      <c r="C13" s="13"/>
      <c r="D13" s="18">
        <v>9.6</v>
      </c>
      <c r="E13" s="13">
        <v>3.0000000000000001E-3</v>
      </c>
      <c r="F13" s="21">
        <f t="shared" si="0"/>
        <v>2.8799999999999999E-2</v>
      </c>
      <c r="G13" s="24">
        <f t="shared" si="2"/>
        <v>1.3011000000000001</v>
      </c>
      <c r="H13" s="13"/>
      <c r="I13" s="13">
        <v>300</v>
      </c>
      <c r="J13" s="27"/>
    </row>
    <row r="14" spans="1:10">
      <c r="A14" s="29"/>
      <c r="B14" s="30"/>
      <c r="C14" s="30"/>
      <c r="D14" s="30"/>
      <c r="E14" s="30"/>
      <c r="F14" s="30"/>
      <c r="G14" s="30"/>
      <c r="H14" s="30"/>
      <c r="I14" s="30"/>
      <c r="J14" s="31"/>
    </row>
    <row r="15" spans="1:10">
      <c r="A15" s="29" t="s">
        <v>76</v>
      </c>
      <c r="B15" s="30"/>
      <c r="C15" s="18">
        <v>2.5</v>
      </c>
      <c r="D15" s="13"/>
      <c r="E15" s="13"/>
      <c r="F15" s="13"/>
      <c r="G15" s="26">
        <f>C15-H15-I15/1000</f>
        <v>1.5</v>
      </c>
      <c r="H15" s="13">
        <v>0.7</v>
      </c>
      <c r="I15" s="13">
        <v>300</v>
      </c>
      <c r="J15" s="13"/>
    </row>
    <row r="16" spans="1:10">
      <c r="A16" s="19" t="s">
        <v>75</v>
      </c>
      <c r="B16" s="20" t="s">
        <v>77</v>
      </c>
      <c r="C16" s="13"/>
      <c r="D16" s="18">
        <v>3</v>
      </c>
      <c r="E16" s="13">
        <v>3.0000000000000001E-3</v>
      </c>
      <c r="F16" s="21">
        <f>D16*E16</f>
        <v>9.0000000000000011E-3</v>
      </c>
      <c r="G16" s="12">
        <f>G15-F16</f>
        <v>1.4910000000000001</v>
      </c>
      <c r="H16" s="13"/>
      <c r="I16" s="13">
        <v>300</v>
      </c>
      <c r="J16" s="13"/>
    </row>
    <row r="17" spans="1:10">
      <c r="A17" s="19" t="s">
        <v>32</v>
      </c>
      <c r="B17" s="20" t="s">
        <v>25</v>
      </c>
      <c r="C17" s="13"/>
      <c r="D17" s="18">
        <v>7</v>
      </c>
      <c r="E17" s="13">
        <v>3.0000000000000001E-3</v>
      </c>
      <c r="F17" s="21">
        <f>D17*E17</f>
        <v>2.1000000000000001E-2</v>
      </c>
      <c r="G17" s="12">
        <f>G16-F17</f>
        <v>1.4700000000000002</v>
      </c>
      <c r="H17" s="13"/>
      <c r="I17" s="13">
        <v>300</v>
      </c>
      <c r="J17" s="13"/>
    </row>
    <row r="18" spans="1:10">
      <c r="A18" s="19" t="s">
        <v>33</v>
      </c>
      <c r="B18" s="20" t="s">
        <v>34</v>
      </c>
      <c r="C18" s="13"/>
      <c r="D18" s="18">
        <v>14</v>
      </c>
      <c r="E18" s="13">
        <v>3.0000000000000001E-3</v>
      </c>
      <c r="F18" s="21">
        <f>D18*E18</f>
        <v>4.2000000000000003E-2</v>
      </c>
      <c r="G18" s="12">
        <f>G17-F18</f>
        <v>1.4280000000000002</v>
      </c>
      <c r="H18" s="13"/>
      <c r="I18" s="13">
        <v>300</v>
      </c>
      <c r="J18" s="13"/>
    </row>
    <row r="19" spans="1:10">
      <c r="A19" s="19" t="s">
        <v>35</v>
      </c>
      <c r="B19" s="20" t="s">
        <v>36</v>
      </c>
      <c r="C19" s="13"/>
      <c r="D19" s="18">
        <v>4.4000000000000004</v>
      </c>
      <c r="E19" s="13">
        <v>3.0000000000000001E-3</v>
      </c>
      <c r="F19" s="21">
        <f>D19*E19</f>
        <v>1.3200000000000002E-2</v>
      </c>
      <c r="G19" s="12">
        <f>G18-F19</f>
        <v>1.4148000000000001</v>
      </c>
      <c r="H19" s="13"/>
      <c r="I19" s="13">
        <v>300</v>
      </c>
      <c r="J19" s="13"/>
    </row>
    <row r="20" spans="1:10">
      <c r="A20" s="19" t="s">
        <v>37</v>
      </c>
      <c r="B20" s="20" t="s">
        <v>38</v>
      </c>
      <c r="C20" s="13"/>
      <c r="D20" s="18">
        <v>8</v>
      </c>
      <c r="E20" s="13">
        <v>3.0000000000000001E-3</v>
      </c>
      <c r="F20" s="21">
        <f>D20*E20</f>
        <v>2.4E-2</v>
      </c>
      <c r="G20" s="26">
        <f>G19-F20-0.3</f>
        <v>1.0908</v>
      </c>
      <c r="H20" s="13"/>
      <c r="I20" s="13">
        <v>300</v>
      </c>
      <c r="J20" s="13" t="s">
        <v>108</v>
      </c>
    </row>
    <row r="21" spans="1:10">
      <c r="A21" s="19" t="s">
        <v>39</v>
      </c>
      <c r="B21" s="20" t="s">
        <v>73</v>
      </c>
      <c r="C21" s="13"/>
      <c r="D21" s="18">
        <v>4.6500000000000004</v>
      </c>
      <c r="E21" s="13">
        <v>3.0000000000000001E-3</v>
      </c>
      <c r="F21" s="21">
        <f>D21*E21</f>
        <v>1.3950000000000001E-2</v>
      </c>
      <c r="G21" s="24">
        <f t="shared" ref="G21" si="3">G20-F21</f>
        <v>1.0768500000000001</v>
      </c>
      <c r="H21" s="13"/>
      <c r="I21" s="13">
        <v>300</v>
      </c>
      <c r="J21" s="13"/>
    </row>
    <row r="22" spans="1:10">
      <c r="A22" s="29"/>
      <c r="B22" s="30"/>
      <c r="C22" s="30"/>
      <c r="D22" s="30"/>
      <c r="E22" s="30"/>
      <c r="F22" s="30"/>
      <c r="G22" s="30"/>
      <c r="H22" s="30"/>
      <c r="I22" s="31"/>
      <c r="J22" s="13"/>
    </row>
    <row r="23" spans="1:10">
      <c r="A23" s="29" t="s">
        <v>74</v>
      </c>
      <c r="B23" s="30"/>
      <c r="C23" s="18">
        <v>2.5</v>
      </c>
      <c r="D23" s="18"/>
      <c r="E23" s="13"/>
      <c r="F23" s="21"/>
      <c r="G23" s="25">
        <f>G21</f>
        <v>1.0768500000000001</v>
      </c>
      <c r="H23" s="13"/>
      <c r="I23" s="13">
        <v>300</v>
      </c>
      <c r="J23" s="13"/>
    </row>
    <row r="24" spans="1:10">
      <c r="A24" s="19" t="s">
        <v>78</v>
      </c>
      <c r="B24" s="20" t="s">
        <v>81</v>
      </c>
      <c r="C24" s="13"/>
      <c r="D24" s="18">
        <v>9.5</v>
      </c>
      <c r="E24" s="13">
        <v>3.0000000000000001E-3</v>
      </c>
      <c r="F24" s="21">
        <f>D24*E24</f>
        <v>2.8500000000000001E-2</v>
      </c>
      <c r="G24" s="26">
        <f>G23-F24</f>
        <v>1.0483500000000001</v>
      </c>
      <c r="H24" s="13"/>
      <c r="I24" s="13">
        <v>300</v>
      </c>
      <c r="J24" s="13"/>
    </row>
    <row r="25" spans="1:10">
      <c r="A25" s="19" t="s">
        <v>79</v>
      </c>
      <c r="B25" s="20" t="s">
        <v>82</v>
      </c>
      <c r="C25" s="13"/>
      <c r="D25" s="18">
        <v>6.7</v>
      </c>
      <c r="E25" s="13">
        <v>3.0000000000000001E-3</v>
      </c>
      <c r="F25" s="21">
        <f>D25*E25</f>
        <v>2.01E-2</v>
      </c>
      <c r="G25" s="26">
        <f>G24-F25</f>
        <v>1.0282500000000001</v>
      </c>
      <c r="H25" s="13"/>
      <c r="I25" s="13">
        <v>300</v>
      </c>
      <c r="J25" s="13"/>
    </row>
    <row r="26" spans="1:10">
      <c r="A26" s="19" t="s">
        <v>80</v>
      </c>
      <c r="B26" s="20" t="s">
        <v>40</v>
      </c>
      <c r="C26" s="13"/>
      <c r="D26" s="18">
        <v>4.54</v>
      </c>
      <c r="E26" s="13">
        <v>3.0000000000000001E-3</v>
      </c>
      <c r="F26" s="21">
        <f>D26*E26</f>
        <v>1.362E-2</v>
      </c>
      <c r="G26" s="26">
        <f>G25-F26</f>
        <v>1.0146300000000001</v>
      </c>
      <c r="H26" s="13"/>
      <c r="I26" s="13">
        <v>300</v>
      </c>
      <c r="J26" s="13"/>
    </row>
    <row r="27" spans="1:10">
      <c r="A27" s="32" t="s">
        <v>110</v>
      </c>
      <c r="B27" s="33"/>
      <c r="C27" s="33"/>
      <c r="D27" s="33"/>
      <c r="E27" s="33"/>
      <c r="F27" s="33"/>
      <c r="G27" s="33"/>
      <c r="H27" s="33"/>
      <c r="I27" s="33"/>
      <c r="J27" s="34"/>
    </row>
  </sheetData>
  <mergeCells count="7">
    <mergeCell ref="A23:B23"/>
    <mergeCell ref="A27:J27"/>
    <mergeCell ref="A1:B1"/>
    <mergeCell ref="A2:B2"/>
    <mergeCell ref="A14:J14"/>
    <mergeCell ref="A15:B15"/>
    <mergeCell ref="A22:I22"/>
  </mergeCells>
  <phoneticPr fontId="2" type="noConversion"/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9"/>
  <sheetViews>
    <sheetView topLeftCell="A4" workbookViewId="0">
      <selection activeCell="G37" sqref="G37"/>
    </sheetView>
  </sheetViews>
  <sheetFormatPr defaultColWidth="9" defaultRowHeight="13.5"/>
  <cols>
    <col min="1" max="1" width="11.375" customWidth="1"/>
    <col min="2" max="2" width="10.125" customWidth="1"/>
    <col min="3" max="3" width="9" customWidth="1"/>
    <col min="7" max="7" width="13.75" customWidth="1"/>
    <col min="8" max="8" width="10" customWidth="1"/>
    <col min="9" max="9" width="11.25" customWidth="1"/>
    <col min="10" max="10" width="13.875" customWidth="1"/>
  </cols>
  <sheetData>
    <row r="1" spans="1:10">
      <c r="A1" s="35" t="s">
        <v>0</v>
      </c>
      <c r="B1" s="35"/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1" t="s">
        <v>8</v>
      </c>
    </row>
    <row r="2" spans="1:10">
      <c r="A2" s="36" t="s">
        <v>41</v>
      </c>
      <c r="B2" s="37"/>
      <c r="C2" s="2">
        <v>2.5</v>
      </c>
      <c r="D2" s="1"/>
      <c r="E2" s="1"/>
      <c r="F2" s="1"/>
      <c r="G2" s="3">
        <f>C2-H2-I2/1000</f>
        <v>1.6</v>
      </c>
      <c r="H2" s="1">
        <v>0.7</v>
      </c>
      <c r="I2" s="1">
        <v>200</v>
      </c>
      <c r="J2" s="1"/>
    </row>
    <row r="3" spans="1:10">
      <c r="A3" s="4" t="s">
        <v>42</v>
      </c>
      <c r="B3" s="5" t="s">
        <v>43</v>
      </c>
      <c r="C3" s="1"/>
      <c r="D3" s="2">
        <v>2.9</v>
      </c>
      <c r="E3" s="1">
        <v>3.0000000000000001E-3</v>
      </c>
      <c r="F3" s="6">
        <f t="shared" ref="F3:F13" si="0">D3*E3</f>
        <v>8.6999999999999994E-3</v>
      </c>
      <c r="G3" s="3">
        <f>G2-F3</f>
        <v>1.5913000000000002</v>
      </c>
      <c r="H3" s="1"/>
      <c r="I3" s="1">
        <v>200</v>
      </c>
      <c r="J3" s="1"/>
    </row>
    <row r="4" spans="1:10">
      <c r="A4" s="4" t="s">
        <v>44</v>
      </c>
      <c r="B4" s="5" t="s">
        <v>45</v>
      </c>
      <c r="C4" s="1"/>
      <c r="D4" s="2">
        <v>1</v>
      </c>
      <c r="E4" s="1">
        <v>3.0000000000000001E-3</v>
      </c>
      <c r="F4" s="6">
        <f t="shared" si="0"/>
        <v>3.0000000000000001E-3</v>
      </c>
      <c r="G4" s="3">
        <f t="shared" ref="G4:G13" si="1">G3-F4</f>
        <v>1.5883000000000003</v>
      </c>
      <c r="H4" s="1"/>
      <c r="I4" s="1">
        <v>200</v>
      </c>
      <c r="J4" s="1"/>
    </row>
    <row r="5" spans="1:10">
      <c r="A5" s="4" t="s">
        <v>46</v>
      </c>
      <c r="B5" s="5" t="s">
        <v>47</v>
      </c>
      <c r="C5" s="1"/>
      <c r="D5" s="2">
        <v>6.4</v>
      </c>
      <c r="E5" s="1">
        <v>3.0000000000000001E-3</v>
      </c>
      <c r="F5" s="6">
        <f t="shared" si="0"/>
        <v>1.9200000000000002E-2</v>
      </c>
      <c r="G5" s="3">
        <f t="shared" si="1"/>
        <v>1.5691000000000002</v>
      </c>
      <c r="H5" s="1"/>
      <c r="I5" s="1">
        <v>200</v>
      </c>
      <c r="J5" s="1"/>
    </row>
    <row r="6" spans="1:10">
      <c r="A6" s="4" t="s">
        <v>48</v>
      </c>
      <c r="B6" s="5" t="s">
        <v>49</v>
      </c>
      <c r="C6" s="1"/>
      <c r="D6" s="2">
        <v>1</v>
      </c>
      <c r="E6" s="1">
        <v>3.0000000000000001E-3</v>
      </c>
      <c r="F6" s="6">
        <f t="shared" si="0"/>
        <v>3.0000000000000001E-3</v>
      </c>
      <c r="G6" s="3">
        <f t="shared" si="1"/>
        <v>1.5661000000000003</v>
      </c>
      <c r="H6" s="1"/>
      <c r="I6" s="1">
        <v>200</v>
      </c>
      <c r="J6" s="1"/>
    </row>
    <row r="7" spans="1:10">
      <c r="A7" s="4" t="s">
        <v>50</v>
      </c>
      <c r="B7" s="5" t="s">
        <v>51</v>
      </c>
      <c r="C7" s="1"/>
      <c r="D7" s="2">
        <v>6</v>
      </c>
      <c r="E7" s="1">
        <v>3.0000000000000001E-3</v>
      </c>
      <c r="F7" s="6">
        <f t="shared" si="0"/>
        <v>1.8000000000000002E-2</v>
      </c>
      <c r="G7" s="3">
        <f t="shared" si="1"/>
        <v>1.5481000000000003</v>
      </c>
      <c r="H7" s="1"/>
      <c r="I7" s="1">
        <v>200</v>
      </c>
      <c r="J7" s="1"/>
    </row>
    <row r="8" spans="1:10">
      <c r="A8" s="4" t="s">
        <v>52</v>
      </c>
      <c r="B8" s="5" t="s">
        <v>53</v>
      </c>
      <c r="C8" s="1"/>
      <c r="D8" s="2">
        <v>1</v>
      </c>
      <c r="E8" s="1">
        <v>3.0000000000000001E-3</v>
      </c>
      <c r="F8" s="6">
        <f>D8*E8</f>
        <v>3.0000000000000001E-3</v>
      </c>
      <c r="G8" s="3">
        <f t="shared" si="1"/>
        <v>1.5451000000000004</v>
      </c>
      <c r="H8" s="1"/>
      <c r="I8" s="1">
        <v>200</v>
      </c>
      <c r="J8" s="1"/>
    </row>
    <row r="9" spans="1:10">
      <c r="A9" s="4" t="s">
        <v>54</v>
      </c>
      <c r="B9" s="8" t="s">
        <v>55</v>
      </c>
      <c r="C9" s="1"/>
      <c r="D9" s="2">
        <v>6.2</v>
      </c>
      <c r="E9" s="1">
        <v>3.0000000000000001E-3</v>
      </c>
      <c r="F9" s="6">
        <f t="shared" si="0"/>
        <v>1.8600000000000002E-2</v>
      </c>
      <c r="G9" s="3">
        <f t="shared" si="1"/>
        <v>1.5265000000000004</v>
      </c>
      <c r="H9" s="1"/>
      <c r="I9" s="1">
        <v>200</v>
      </c>
      <c r="J9" s="1"/>
    </row>
    <row r="10" spans="1:10">
      <c r="A10" s="4" t="s">
        <v>56</v>
      </c>
      <c r="B10" s="8" t="s">
        <v>58</v>
      </c>
      <c r="C10" s="1"/>
      <c r="D10" s="2">
        <v>1</v>
      </c>
      <c r="E10" s="1">
        <v>3.0000000000000001E-3</v>
      </c>
      <c r="F10" s="6">
        <f t="shared" si="0"/>
        <v>3.0000000000000001E-3</v>
      </c>
      <c r="G10" s="3">
        <f t="shared" si="1"/>
        <v>1.5235000000000005</v>
      </c>
      <c r="H10" s="1"/>
      <c r="I10" s="1">
        <v>200</v>
      </c>
      <c r="J10" s="1"/>
    </row>
    <row r="11" spans="1:10">
      <c r="A11" s="4" t="s">
        <v>59</v>
      </c>
      <c r="B11" s="8" t="s">
        <v>57</v>
      </c>
      <c r="C11" s="1"/>
      <c r="D11" s="2">
        <v>6.2</v>
      </c>
      <c r="E11" s="1">
        <v>3.0000000000000001E-3</v>
      </c>
      <c r="F11" s="6">
        <f t="shared" si="0"/>
        <v>1.8600000000000002E-2</v>
      </c>
      <c r="G11" s="3">
        <f t="shared" si="1"/>
        <v>1.5049000000000006</v>
      </c>
      <c r="H11" s="1"/>
      <c r="I11" s="1">
        <v>200</v>
      </c>
      <c r="J11" s="1"/>
    </row>
    <row r="12" spans="1:10">
      <c r="A12" s="4" t="s">
        <v>60</v>
      </c>
      <c r="B12" s="8" t="s">
        <v>61</v>
      </c>
      <c r="C12" s="1"/>
      <c r="D12" s="2">
        <v>1</v>
      </c>
      <c r="E12" s="1">
        <v>3.0000000000000001E-3</v>
      </c>
      <c r="F12" s="6">
        <f t="shared" si="0"/>
        <v>3.0000000000000001E-3</v>
      </c>
      <c r="G12" s="3">
        <f t="shared" si="1"/>
        <v>1.5019000000000007</v>
      </c>
      <c r="H12" s="1"/>
      <c r="I12" s="1">
        <v>200</v>
      </c>
      <c r="J12" s="1"/>
    </row>
    <row r="13" spans="1:10">
      <c r="A13" s="4" t="s">
        <v>62</v>
      </c>
      <c r="B13" s="8" t="s">
        <v>83</v>
      </c>
      <c r="C13" s="1"/>
      <c r="D13" s="2">
        <v>5.3</v>
      </c>
      <c r="E13" s="1">
        <v>3.0000000000000001E-3</v>
      </c>
      <c r="F13" s="6">
        <f t="shared" si="0"/>
        <v>1.5900000000000001E-2</v>
      </c>
      <c r="G13" s="3">
        <f t="shared" si="1"/>
        <v>1.4860000000000007</v>
      </c>
      <c r="H13" s="1"/>
      <c r="I13" s="1">
        <v>200</v>
      </c>
      <c r="J13" s="1"/>
    </row>
    <row r="14" spans="1:10">
      <c r="A14" s="36"/>
      <c r="B14" s="37"/>
      <c r="C14" s="37"/>
      <c r="D14" s="37"/>
      <c r="E14" s="37"/>
      <c r="F14" s="37"/>
      <c r="G14" s="37"/>
      <c r="H14" s="37"/>
      <c r="I14" s="37"/>
      <c r="J14" s="38"/>
    </row>
    <row r="15" spans="1:10">
      <c r="A15" s="36" t="s">
        <v>84</v>
      </c>
      <c r="B15" s="37"/>
      <c r="C15" s="2">
        <v>2.5</v>
      </c>
      <c r="D15" s="2"/>
      <c r="E15" s="1"/>
      <c r="F15" s="6"/>
      <c r="G15" s="3">
        <f>C15-H15-I15/1000</f>
        <v>1.6</v>
      </c>
      <c r="H15" s="1">
        <v>0.7</v>
      </c>
      <c r="I15" s="1">
        <v>200</v>
      </c>
      <c r="J15" s="1"/>
    </row>
    <row r="16" spans="1:10">
      <c r="A16" s="4" t="s">
        <v>85</v>
      </c>
      <c r="B16" s="5" t="s">
        <v>83</v>
      </c>
      <c r="C16" s="1"/>
      <c r="D16" s="2">
        <v>12</v>
      </c>
      <c r="E16" s="1">
        <v>3.0000000000000001E-3</v>
      </c>
      <c r="F16" s="6">
        <f>D16*E16</f>
        <v>3.6000000000000004E-2</v>
      </c>
      <c r="G16" s="3">
        <f>G15-F16</f>
        <v>1.5640000000000001</v>
      </c>
      <c r="H16" s="1"/>
      <c r="I16" s="1">
        <v>200</v>
      </c>
      <c r="J16" s="1"/>
    </row>
    <row r="17" spans="1:10">
      <c r="A17" s="36"/>
      <c r="B17" s="37"/>
      <c r="C17" s="37"/>
      <c r="D17" s="37"/>
      <c r="E17" s="37"/>
      <c r="F17" s="37"/>
      <c r="G17" s="37"/>
      <c r="H17" s="37"/>
      <c r="I17" s="37"/>
      <c r="J17" s="38"/>
    </row>
    <row r="18" spans="1:10">
      <c r="A18" s="36" t="s">
        <v>107</v>
      </c>
      <c r="B18" s="37"/>
      <c r="C18" s="2">
        <v>2.5</v>
      </c>
      <c r="D18" s="2"/>
      <c r="E18" s="1"/>
      <c r="F18" s="6"/>
      <c r="G18" s="3">
        <f>G13</f>
        <v>1.4860000000000007</v>
      </c>
      <c r="H18" s="1"/>
      <c r="I18" s="1">
        <v>200</v>
      </c>
      <c r="J18" s="1"/>
    </row>
    <row r="19" spans="1:10">
      <c r="A19" s="7" t="s">
        <v>86</v>
      </c>
      <c r="B19" s="8" t="s">
        <v>87</v>
      </c>
      <c r="C19" s="2"/>
      <c r="D19" s="9">
        <v>17.059999999999999</v>
      </c>
      <c r="E19" s="10">
        <v>3.0000000000000001E-3</v>
      </c>
      <c r="F19" s="6">
        <f t="shared" ref="F19:F22" si="2">D19*E19</f>
        <v>5.1179999999999996E-2</v>
      </c>
      <c r="G19" s="3">
        <f t="shared" ref="G19:G22" si="3">G18-F19</f>
        <v>1.4348200000000007</v>
      </c>
      <c r="H19" s="1"/>
      <c r="I19" s="1">
        <v>200</v>
      </c>
      <c r="J19" s="1"/>
    </row>
    <row r="20" spans="1:10">
      <c r="A20" s="7" t="s">
        <v>63</v>
      </c>
      <c r="B20" s="8" t="s">
        <v>65</v>
      </c>
      <c r="C20" s="2"/>
      <c r="D20" s="9">
        <v>9</v>
      </c>
      <c r="E20" s="10">
        <v>3.0000000000000001E-3</v>
      </c>
      <c r="F20" s="6">
        <f t="shared" si="2"/>
        <v>2.7E-2</v>
      </c>
      <c r="G20" s="3">
        <f t="shared" si="3"/>
        <v>1.4078200000000007</v>
      </c>
      <c r="H20" s="1"/>
      <c r="I20" s="1">
        <v>200</v>
      </c>
      <c r="J20" s="1"/>
    </row>
    <row r="21" spans="1:10">
      <c r="A21" s="7" t="s">
        <v>66</v>
      </c>
      <c r="B21" s="8" t="s">
        <v>67</v>
      </c>
      <c r="C21" s="1"/>
      <c r="D21" s="9">
        <v>5.3</v>
      </c>
      <c r="E21" s="10">
        <v>3.0000000000000001E-3</v>
      </c>
      <c r="F21" s="6">
        <f t="shared" si="2"/>
        <v>1.5900000000000001E-2</v>
      </c>
      <c r="G21" s="3">
        <f t="shared" si="3"/>
        <v>1.3919200000000007</v>
      </c>
      <c r="H21" s="1"/>
      <c r="I21" s="1">
        <v>200</v>
      </c>
      <c r="J21" s="1"/>
    </row>
    <row r="22" spans="1:10">
      <c r="A22" s="7" t="s">
        <v>68</v>
      </c>
      <c r="B22" s="8" t="s">
        <v>89</v>
      </c>
      <c r="C22" s="1"/>
      <c r="D22" s="9">
        <v>1</v>
      </c>
      <c r="E22" s="1">
        <v>3.0000000000000001E-3</v>
      </c>
      <c r="F22" s="6">
        <f t="shared" si="2"/>
        <v>3.0000000000000001E-3</v>
      </c>
      <c r="G22" s="3">
        <f t="shared" si="3"/>
        <v>1.3889200000000008</v>
      </c>
      <c r="H22" s="1"/>
      <c r="I22" s="1">
        <v>200</v>
      </c>
      <c r="J22" s="1"/>
    </row>
    <row r="23" spans="1:10">
      <c r="A23" s="36"/>
      <c r="B23" s="37"/>
      <c r="C23" s="37"/>
      <c r="D23" s="37"/>
      <c r="E23" s="37"/>
      <c r="F23" s="37"/>
      <c r="G23" s="37"/>
      <c r="H23" s="37"/>
      <c r="I23" s="37"/>
      <c r="J23" s="38"/>
    </row>
    <row r="24" spans="1:10">
      <c r="A24" s="36" t="s">
        <v>90</v>
      </c>
      <c r="B24" s="37"/>
      <c r="C24" s="2">
        <v>2.5</v>
      </c>
      <c r="D24" s="1"/>
      <c r="E24" s="1"/>
      <c r="F24" s="1"/>
      <c r="G24" s="3">
        <f>C24-H24-I24/1000</f>
        <v>1.6</v>
      </c>
      <c r="H24" s="1">
        <v>0.7</v>
      </c>
      <c r="I24" s="1">
        <v>200</v>
      </c>
      <c r="J24" s="1"/>
    </row>
    <row r="25" spans="1:10">
      <c r="A25" s="4" t="s">
        <v>91</v>
      </c>
      <c r="B25" s="5" t="s">
        <v>99</v>
      </c>
      <c r="C25" s="1"/>
      <c r="D25" s="2">
        <v>2.9</v>
      </c>
      <c r="E25" s="1">
        <v>3.0000000000000001E-3</v>
      </c>
      <c r="F25" s="6">
        <f>D25*E25</f>
        <v>8.6999999999999994E-3</v>
      </c>
      <c r="G25" s="3">
        <f>G24-F25</f>
        <v>1.5913000000000002</v>
      </c>
      <c r="H25" s="1"/>
      <c r="I25" s="1">
        <v>200</v>
      </c>
      <c r="J25" s="1"/>
    </row>
    <row r="26" spans="1:10">
      <c r="A26" s="4" t="s">
        <v>69</v>
      </c>
      <c r="B26" s="8" t="s">
        <v>64</v>
      </c>
      <c r="C26" s="1"/>
      <c r="D26" s="2">
        <v>1</v>
      </c>
      <c r="E26" s="1">
        <v>3.0000000000000001E-3</v>
      </c>
      <c r="F26" s="6">
        <f>D26*E26</f>
        <v>3.0000000000000001E-3</v>
      </c>
      <c r="G26" s="3">
        <f>G25-F26</f>
        <v>1.5883000000000003</v>
      </c>
      <c r="H26" s="1"/>
      <c r="I26" s="1">
        <v>200</v>
      </c>
      <c r="J26" s="1"/>
    </row>
    <row r="27" spans="1:10">
      <c r="A27" s="4" t="s">
        <v>92</v>
      </c>
      <c r="B27" s="8" t="s">
        <v>100</v>
      </c>
      <c r="C27" s="1"/>
      <c r="D27" s="2">
        <v>6.4</v>
      </c>
      <c r="E27" s="1">
        <v>3.0000000000000001E-3</v>
      </c>
      <c r="F27" s="6">
        <f>D27*E27</f>
        <v>1.9200000000000002E-2</v>
      </c>
      <c r="G27" s="3">
        <f>G26-F27</f>
        <v>1.5691000000000002</v>
      </c>
      <c r="H27" s="1"/>
      <c r="I27" s="1">
        <v>200</v>
      </c>
      <c r="J27" s="1"/>
    </row>
    <row r="28" spans="1:10">
      <c r="A28" s="4" t="s">
        <v>93</v>
      </c>
      <c r="B28" s="8" t="s">
        <v>101</v>
      </c>
      <c r="C28" s="1"/>
      <c r="D28" s="2">
        <v>1</v>
      </c>
      <c r="E28" s="1">
        <v>3.0000000000000001E-3</v>
      </c>
      <c r="F28" s="6">
        <f t="shared" ref="F28:F33" si="4">D28*E28</f>
        <v>3.0000000000000001E-3</v>
      </c>
      <c r="G28" s="3">
        <f t="shared" ref="G28:G32" si="5">G27-F28</f>
        <v>1.5661000000000003</v>
      </c>
      <c r="H28" s="1"/>
      <c r="I28" s="1">
        <v>200</v>
      </c>
      <c r="J28" s="1"/>
    </row>
    <row r="29" spans="1:10">
      <c r="A29" s="4" t="s">
        <v>94</v>
      </c>
      <c r="B29" s="8" t="s">
        <v>102</v>
      </c>
      <c r="C29" s="1"/>
      <c r="D29" s="2">
        <v>6</v>
      </c>
      <c r="E29" s="1">
        <v>3.0000000000000001E-3</v>
      </c>
      <c r="F29" s="6">
        <f t="shared" si="4"/>
        <v>1.8000000000000002E-2</v>
      </c>
      <c r="G29" s="3">
        <f t="shared" si="5"/>
        <v>1.5481000000000003</v>
      </c>
      <c r="H29" s="1"/>
      <c r="I29" s="1">
        <v>200</v>
      </c>
      <c r="J29" s="1"/>
    </row>
    <row r="30" spans="1:10">
      <c r="A30" s="4" t="s">
        <v>95</v>
      </c>
      <c r="B30" s="8" t="s">
        <v>103</v>
      </c>
      <c r="C30" s="1"/>
      <c r="D30" s="2">
        <v>1</v>
      </c>
      <c r="E30" s="1">
        <v>3.0000000000000001E-3</v>
      </c>
      <c r="F30" s="6">
        <f t="shared" si="4"/>
        <v>3.0000000000000001E-3</v>
      </c>
      <c r="G30" s="3">
        <f t="shared" si="5"/>
        <v>1.5451000000000004</v>
      </c>
      <c r="H30" s="1"/>
      <c r="I30" s="1">
        <v>200</v>
      </c>
      <c r="J30" s="1"/>
    </row>
    <row r="31" spans="1:10">
      <c r="A31" s="4" t="s">
        <v>96</v>
      </c>
      <c r="B31" s="8" t="s">
        <v>104</v>
      </c>
      <c r="C31" s="1"/>
      <c r="D31" s="2">
        <v>6.2</v>
      </c>
      <c r="E31" s="1">
        <v>3.0000000000000001E-3</v>
      </c>
      <c r="F31" s="6">
        <f t="shared" si="4"/>
        <v>1.8600000000000002E-2</v>
      </c>
      <c r="G31" s="3">
        <f t="shared" si="5"/>
        <v>1.5265000000000004</v>
      </c>
      <c r="H31" s="1"/>
      <c r="I31" s="1">
        <v>200</v>
      </c>
      <c r="J31" s="1"/>
    </row>
    <row r="32" spans="1:10">
      <c r="A32" s="4" t="s">
        <v>97</v>
      </c>
      <c r="B32" s="8" t="s">
        <v>105</v>
      </c>
      <c r="C32" s="1"/>
      <c r="D32" s="2">
        <v>1</v>
      </c>
      <c r="E32" s="1">
        <v>3.0000000000000001E-3</v>
      </c>
      <c r="F32" s="6">
        <f t="shared" si="4"/>
        <v>3.0000000000000001E-3</v>
      </c>
      <c r="G32" s="3">
        <f t="shared" si="5"/>
        <v>1.5235000000000005</v>
      </c>
      <c r="H32" s="1"/>
      <c r="I32" s="1">
        <v>200</v>
      </c>
      <c r="J32" s="1"/>
    </row>
    <row r="33" spans="1:10">
      <c r="A33" s="4" t="s">
        <v>98</v>
      </c>
      <c r="B33" s="8" t="s">
        <v>88</v>
      </c>
      <c r="C33" s="1"/>
      <c r="D33" s="2">
        <v>6.2</v>
      </c>
      <c r="E33" s="1">
        <v>3.0000000000000001E-3</v>
      </c>
      <c r="F33" s="6">
        <f t="shared" si="4"/>
        <v>1.8600000000000002E-2</v>
      </c>
      <c r="G33" s="3">
        <f>G32-F33</f>
        <v>1.5049000000000006</v>
      </c>
      <c r="H33" s="1"/>
      <c r="I33" s="1">
        <v>200</v>
      </c>
      <c r="J33" s="1"/>
    </row>
    <row r="34" spans="1:10">
      <c r="A34" s="36"/>
      <c r="B34" s="37"/>
      <c r="C34" s="37"/>
      <c r="D34" s="37"/>
      <c r="E34" s="37"/>
      <c r="F34" s="37"/>
      <c r="G34" s="37"/>
      <c r="H34" s="37"/>
      <c r="I34" s="37"/>
      <c r="J34" s="38"/>
    </row>
    <row r="35" spans="1:10">
      <c r="A35" s="39" t="s">
        <v>89</v>
      </c>
      <c r="B35" s="40"/>
      <c r="C35" s="1"/>
      <c r="D35" s="2"/>
      <c r="E35" s="1"/>
      <c r="F35" s="6"/>
      <c r="G35" s="3">
        <f>G22</f>
        <v>1.3889200000000008</v>
      </c>
      <c r="H35" s="1"/>
      <c r="I35" s="1"/>
      <c r="J35" s="13"/>
    </row>
    <row r="36" spans="1:10">
      <c r="A36" s="41"/>
      <c r="B36" s="42"/>
      <c r="C36" s="1"/>
      <c r="D36" s="2"/>
      <c r="E36" s="1"/>
      <c r="F36" s="6"/>
      <c r="G36" s="11">
        <f>G35-0.3</f>
        <v>1.0889200000000008</v>
      </c>
      <c r="H36" s="1"/>
      <c r="I36" s="1"/>
      <c r="J36" s="13" t="s">
        <v>70</v>
      </c>
    </row>
    <row r="37" spans="1:10">
      <c r="A37" s="36" t="s">
        <v>106</v>
      </c>
      <c r="B37" s="38"/>
      <c r="C37" s="1"/>
      <c r="D37" s="2">
        <v>1.4</v>
      </c>
      <c r="E37" s="1">
        <v>3.0000000000000001E-3</v>
      </c>
      <c r="F37" s="6">
        <f>D37*E37</f>
        <v>4.1999999999999997E-3</v>
      </c>
      <c r="G37" s="26">
        <f>G36-F37-0.1</f>
        <v>0.98472000000000082</v>
      </c>
      <c r="H37" s="1"/>
      <c r="I37" s="13">
        <v>200</v>
      </c>
      <c r="J37" s="1" t="s">
        <v>71</v>
      </c>
    </row>
    <row r="38" spans="1:10">
      <c r="A38" s="36" t="s">
        <v>72</v>
      </c>
      <c r="B38" s="38"/>
      <c r="C38" s="1"/>
      <c r="D38" s="2">
        <v>3</v>
      </c>
      <c r="E38" s="1">
        <v>3.0000000000000001E-3</v>
      </c>
      <c r="F38" s="6">
        <f>D38*E38</f>
        <v>9.0000000000000011E-3</v>
      </c>
      <c r="G38" s="12">
        <f>G37-F38</f>
        <v>0.97572000000000081</v>
      </c>
      <c r="H38" s="1"/>
      <c r="I38" s="13">
        <v>200</v>
      </c>
      <c r="J38" s="1"/>
    </row>
    <row r="39" spans="1:10">
      <c r="A39" s="32" t="s">
        <v>109</v>
      </c>
      <c r="B39" s="33"/>
      <c r="C39" s="33"/>
      <c r="D39" s="33"/>
      <c r="E39" s="33"/>
      <c r="F39" s="33"/>
      <c r="G39" s="33"/>
      <c r="H39" s="33"/>
      <c r="I39" s="33"/>
      <c r="J39" s="34"/>
    </row>
  </sheetData>
  <mergeCells count="13">
    <mergeCell ref="A38:B38"/>
    <mergeCell ref="A39:J39"/>
    <mergeCell ref="A35:B36"/>
    <mergeCell ref="A18:B18"/>
    <mergeCell ref="A23:J23"/>
    <mergeCell ref="A24:B24"/>
    <mergeCell ref="A34:J34"/>
    <mergeCell ref="A37:B37"/>
    <mergeCell ref="A1:B1"/>
    <mergeCell ref="A2:B2"/>
    <mergeCell ref="A14:J14"/>
    <mergeCell ref="A15:B15"/>
    <mergeCell ref="A17:J17"/>
  </mergeCells>
  <phoneticPr fontId="2" type="noConversion"/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室外雨水</vt:lpstr>
      <vt:lpstr>室外污水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666</cp:lastModifiedBy>
  <dcterms:created xsi:type="dcterms:W3CDTF">2006-09-16T00:00:00Z</dcterms:created>
  <dcterms:modified xsi:type="dcterms:W3CDTF">2024-07-02T03:21:06Z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C4B0474D66D149DBAEB2ED96647F42C0_12</vt:lpwstr>
  </property>
  <property fmtid="{D5CDD505-2E9C-101B-9397-08002B2CF9AE}" pid="3" name="KSOProductBuildVer">
    <vt:lpwstr>2052-12.1.0.16120</vt:lpwstr>
  </property>
</Properties>
</file>