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/>
  </bookViews>
  <sheets>
    <sheet name="区管农桥养护2标养护清单" sheetId="2" r:id="rId1"/>
    <sheet name="2标265座设施量明细表" sheetId="4" r:id="rId2"/>
  </sheets>
  <definedNames>
    <definedName name="_xlnm._FilterDatabase" localSheetId="1" hidden="1">'2标265座设施量明细表'!$A$4:$FD$272</definedName>
    <definedName name="_xlnm.Print_Area" localSheetId="1">'2标265座设施量明细表'!$A$1:$BH$272</definedName>
    <definedName name="_xlnm.Print_Area" localSheetId="0">区管农桥养护2标养护清单!$A$1:$F$46</definedName>
    <definedName name="_xlnm.Print_Titles" localSheetId="1">'2标265座设施量明细表'!$1:$4</definedName>
  </definedNames>
  <calcPr calcId="145621"/>
</workbook>
</file>

<file path=xl/calcChain.xml><?xml version="1.0" encoding="utf-8"?>
<calcChain xmlns="http://schemas.openxmlformats.org/spreadsheetml/2006/main">
  <c r="BE271" i="4" l="1"/>
  <c r="BD271" i="4"/>
  <c r="BC271" i="4"/>
  <c r="BB271" i="4"/>
  <c r="BA271" i="4"/>
  <c r="AW271" i="4"/>
  <c r="AT271" i="4"/>
  <c r="AS271" i="4"/>
  <c r="AN271" i="4"/>
  <c r="AL271" i="4"/>
  <c r="AG271" i="4"/>
  <c r="AF271" i="4"/>
  <c r="AA271" i="4"/>
  <c r="Z271" i="4"/>
  <c r="W271" i="4"/>
  <c r="U271" i="4"/>
  <c r="T271" i="4"/>
  <c r="O271" i="4"/>
  <c r="BG270" i="4"/>
  <c r="AY270" i="4"/>
  <c r="AX270" i="4"/>
  <c r="AI270" i="4"/>
  <c r="BF270" i="4" s="1"/>
  <c r="Y270" i="4"/>
  <c r="S270" i="4"/>
  <c r="BG269" i="4"/>
  <c r="AI269" i="4"/>
  <c r="BF269" i="4" s="1"/>
  <c r="Y269" i="4"/>
  <c r="S269" i="4"/>
  <c r="BG268" i="4"/>
  <c r="AI268" i="4"/>
  <c r="BF268" i="4" s="1"/>
  <c r="BG267" i="4"/>
  <c r="AI267" i="4"/>
  <c r="BF267" i="4" s="1"/>
  <c r="Y267" i="4"/>
  <c r="S267" i="4"/>
  <c r="BG266" i="4"/>
  <c r="AY266" i="4"/>
  <c r="AX266" i="4"/>
  <c r="AV266" i="4"/>
  <c r="AP266" i="4"/>
  <c r="AK266" i="4"/>
  <c r="AI266" i="4"/>
  <c r="BF266" i="4" s="1"/>
  <c r="AC266" i="4"/>
  <c r="Y266" i="4"/>
  <c r="S266" i="4"/>
  <c r="AB266" i="4" s="1"/>
  <c r="BG265" i="4"/>
  <c r="AY265" i="4"/>
  <c r="AX265" i="4"/>
  <c r="AV265" i="4"/>
  <c r="AP265" i="4"/>
  <c r="AK265" i="4"/>
  <c r="AI265" i="4"/>
  <c r="BF265" i="4" s="1"/>
  <c r="AC265" i="4"/>
  <c r="Y265" i="4"/>
  <c r="V265" i="4"/>
  <c r="S265" i="4"/>
  <c r="AB265" i="4" s="1"/>
  <c r="AP264" i="4"/>
  <c r="AH264" i="4"/>
  <c r="AC264" i="4"/>
  <c r="Y264" i="4"/>
  <c r="S264" i="4"/>
  <c r="BG263" i="4"/>
  <c r="AY263" i="4"/>
  <c r="AX263" i="4"/>
  <c r="AV263" i="4"/>
  <c r="AP263" i="4"/>
  <c r="AK263" i="4"/>
  <c r="AI263" i="4"/>
  <c r="BF263" i="4" s="1"/>
  <c r="AC263" i="4"/>
  <c r="Y263" i="4"/>
  <c r="S263" i="4"/>
  <c r="AB263" i="4" s="1"/>
  <c r="BG262" i="4"/>
  <c r="AY262" i="4"/>
  <c r="AX262" i="4"/>
  <c r="AV262" i="4"/>
  <c r="AP262" i="4"/>
  <c r="AK262" i="4"/>
  <c r="AI262" i="4"/>
  <c r="BF262" i="4" s="1"/>
  <c r="AC262" i="4"/>
  <c r="Y262" i="4"/>
  <c r="S262" i="4"/>
  <c r="BG261" i="4"/>
  <c r="AY261" i="4"/>
  <c r="AX261" i="4"/>
  <c r="AV261" i="4"/>
  <c r="AP261" i="4"/>
  <c r="AK261" i="4"/>
  <c r="AI261" i="4"/>
  <c r="BF261" i="4" s="1"/>
  <c r="AC261" i="4"/>
  <c r="Y261" i="4"/>
  <c r="S261" i="4"/>
  <c r="AB261" i="4" s="1"/>
  <c r="BG260" i="4"/>
  <c r="AY260" i="4"/>
  <c r="AX260" i="4"/>
  <c r="AV260" i="4"/>
  <c r="AP260" i="4"/>
  <c r="AK260" i="4"/>
  <c r="AI260" i="4"/>
  <c r="BF260" i="4" s="1"/>
  <c r="AC260" i="4"/>
  <c r="Y260" i="4"/>
  <c r="S260" i="4"/>
  <c r="BG259" i="4"/>
  <c r="AY259" i="4"/>
  <c r="AX259" i="4"/>
  <c r="AV259" i="4"/>
  <c r="AK259" i="4"/>
  <c r="AI259" i="4"/>
  <c r="BF259" i="4" s="1"/>
  <c r="AC259" i="4"/>
  <c r="Y259" i="4"/>
  <c r="S259" i="4"/>
  <c r="AB259" i="4" s="1"/>
  <c r="BG258" i="4"/>
  <c r="AY258" i="4"/>
  <c r="AX258" i="4"/>
  <c r="AV258" i="4"/>
  <c r="AP258" i="4"/>
  <c r="AK258" i="4"/>
  <c r="AI258" i="4"/>
  <c r="BF258" i="4" s="1"/>
  <c r="AC258" i="4"/>
  <c r="Y258" i="4"/>
  <c r="S258" i="4"/>
  <c r="BG257" i="4"/>
  <c r="AY257" i="4"/>
  <c r="AX257" i="4"/>
  <c r="AV257" i="4"/>
  <c r="AP257" i="4"/>
  <c r="AK257" i="4"/>
  <c r="AI257" i="4"/>
  <c r="BF257" i="4" s="1"/>
  <c r="AC257" i="4"/>
  <c r="Y257" i="4"/>
  <c r="S257" i="4"/>
  <c r="AC256" i="4"/>
  <c r="Y256" i="4"/>
  <c r="S256" i="4"/>
  <c r="AC255" i="4"/>
  <c r="Y255" i="4"/>
  <c r="S255" i="4"/>
  <c r="AB255" i="4" s="1"/>
  <c r="AC254" i="4"/>
  <c r="Y254" i="4"/>
  <c r="S254" i="4"/>
  <c r="AC253" i="4"/>
  <c r="Y253" i="4"/>
  <c r="S253" i="4"/>
  <c r="AB253" i="4" s="1"/>
  <c r="AC252" i="4"/>
  <c r="Y252" i="4"/>
  <c r="S252" i="4"/>
  <c r="BG251" i="4"/>
  <c r="AV251" i="4"/>
  <c r="AK251" i="4"/>
  <c r="AI251" i="4"/>
  <c r="BF251" i="4" s="1"/>
  <c r="AC251" i="4"/>
  <c r="Y251" i="4"/>
  <c r="S251" i="4"/>
  <c r="BG250" i="4"/>
  <c r="AY250" i="4"/>
  <c r="AX250" i="4"/>
  <c r="AV250" i="4"/>
  <c r="AP250" i="4"/>
  <c r="AJ250" i="4"/>
  <c r="AI250" i="4"/>
  <c r="BF250" i="4" s="1"/>
  <c r="AC250" i="4"/>
  <c r="Y250" i="4"/>
  <c r="S250" i="4"/>
  <c r="BG249" i="4"/>
  <c r="AX249" i="4"/>
  <c r="AP249" i="4"/>
  <c r="AK249" i="4"/>
  <c r="AI249" i="4"/>
  <c r="BF249" i="4" s="1"/>
  <c r="AC249" i="4"/>
  <c r="Y249" i="4"/>
  <c r="S249" i="4"/>
  <c r="BG248" i="4"/>
  <c r="AY248" i="4"/>
  <c r="AX248" i="4"/>
  <c r="AV248" i="4"/>
  <c r="AP248" i="4"/>
  <c r="AK248" i="4"/>
  <c r="AI248" i="4"/>
  <c r="BF248" i="4" s="1"/>
  <c r="AC248" i="4"/>
  <c r="Y248" i="4"/>
  <c r="S248" i="4"/>
  <c r="BG247" i="4"/>
  <c r="AV247" i="4"/>
  <c r="AP247" i="4"/>
  <c r="AJ247" i="4"/>
  <c r="AI247" i="4"/>
  <c r="BF247" i="4" s="1"/>
  <c r="AC247" i="4"/>
  <c r="Y247" i="4"/>
  <c r="S247" i="4"/>
  <c r="AB247" i="4" s="1"/>
  <c r="BG246" i="4"/>
  <c r="AY246" i="4"/>
  <c r="AX246" i="4"/>
  <c r="AV246" i="4"/>
  <c r="AP246" i="4"/>
  <c r="AK246" i="4"/>
  <c r="AI246" i="4"/>
  <c r="BF246" i="4" s="1"/>
  <c r="AC246" i="4"/>
  <c r="Y246" i="4"/>
  <c r="S246" i="4"/>
  <c r="AB246" i="4" s="1"/>
  <c r="BG245" i="4"/>
  <c r="AY245" i="4"/>
  <c r="AX245" i="4"/>
  <c r="AV245" i="4"/>
  <c r="AP245" i="4"/>
  <c r="AK245" i="4"/>
  <c r="AI245" i="4"/>
  <c r="BF245" i="4" s="1"/>
  <c r="AC245" i="4"/>
  <c r="Y245" i="4"/>
  <c r="S245" i="4"/>
  <c r="AB245" i="4" s="1"/>
  <c r="BG244" i="4"/>
  <c r="AV244" i="4"/>
  <c r="AP244" i="4"/>
  <c r="AJ244" i="4"/>
  <c r="AI244" i="4"/>
  <c r="BF244" i="4" s="1"/>
  <c r="AC244" i="4"/>
  <c r="Y244" i="4"/>
  <c r="S244" i="4"/>
  <c r="AB244" i="4" s="1"/>
  <c r="BG243" i="4"/>
  <c r="AY243" i="4"/>
  <c r="AX243" i="4"/>
  <c r="AV243" i="4"/>
  <c r="AP243" i="4"/>
  <c r="AJ243" i="4"/>
  <c r="AI243" i="4"/>
  <c r="BF243" i="4" s="1"/>
  <c r="AC243" i="4"/>
  <c r="Y243" i="4"/>
  <c r="S243" i="4"/>
  <c r="BG242" i="4"/>
  <c r="AV242" i="4"/>
  <c r="AP242" i="4"/>
  <c r="AJ242" i="4"/>
  <c r="AI242" i="4"/>
  <c r="BF242" i="4" s="1"/>
  <c r="AC242" i="4"/>
  <c r="Y242" i="4"/>
  <c r="S242" i="4"/>
  <c r="BG241" i="4"/>
  <c r="AY241" i="4"/>
  <c r="AX241" i="4"/>
  <c r="AV241" i="4"/>
  <c r="AP241" i="4"/>
  <c r="AK241" i="4"/>
  <c r="AI241" i="4"/>
  <c r="BF241" i="4" s="1"/>
  <c r="AC241" i="4"/>
  <c r="Y241" i="4"/>
  <c r="S241" i="4"/>
  <c r="AB241" i="4" s="1"/>
  <c r="BG240" i="4"/>
  <c r="AY240" i="4"/>
  <c r="AX240" i="4"/>
  <c r="AV240" i="4"/>
  <c r="AP240" i="4"/>
  <c r="AE240" i="4"/>
  <c r="AK240" i="4" s="1"/>
  <c r="AC240" i="4"/>
  <c r="Y240" i="4"/>
  <c r="S240" i="4"/>
  <c r="AB240" i="4" s="1"/>
  <c r="BG239" i="4"/>
  <c r="AY239" i="4"/>
  <c r="AX239" i="4"/>
  <c r="AV239" i="4"/>
  <c r="AE239" i="4"/>
  <c r="AC239" i="4"/>
  <c r="Y239" i="4"/>
  <c r="S239" i="4"/>
  <c r="AB239" i="4" s="1"/>
  <c r="BG238" i="4"/>
  <c r="AV238" i="4"/>
  <c r="AP238" i="4"/>
  <c r="AE238" i="4"/>
  <c r="AI238" i="4" s="1"/>
  <c r="BF238" i="4" s="1"/>
  <c r="AC238" i="4"/>
  <c r="Y238" i="4"/>
  <c r="S238" i="4"/>
  <c r="AB238" i="4" s="1"/>
  <c r="BG237" i="4"/>
  <c r="AY237" i="4"/>
  <c r="AX237" i="4"/>
  <c r="AV237" i="4"/>
  <c r="AE237" i="4"/>
  <c r="AI237" i="4" s="1"/>
  <c r="BF237" i="4" s="1"/>
  <c r="AC237" i="4"/>
  <c r="Y237" i="4"/>
  <c r="S237" i="4"/>
  <c r="BG236" i="4"/>
  <c r="AY236" i="4"/>
  <c r="AX236" i="4"/>
  <c r="AV236" i="4"/>
  <c r="AP236" i="4"/>
  <c r="AE236" i="4"/>
  <c r="AI236" i="4" s="1"/>
  <c r="BF236" i="4" s="1"/>
  <c r="AC236" i="4"/>
  <c r="Y236" i="4"/>
  <c r="S236" i="4"/>
  <c r="BG235" i="4"/>
  <c r="AY235" i="4"/>
  <c r="AX235" i="4"/>
  <c r="AV235" i="4"/>
  <c r="AE235" i="4"/>
  <c r="AI235" i="4" s="1"/>
  <c r="BF235" i="4" s="1"/>
  <c r="AC235" i="4"/>
  <c r="Y235" i="4"/>
  <c r="S235" i="4"/>
  <c r="BG234" i="4"/>
  <c r="AP234" i="4"/>
  <c r="AE234" i="4"/>
  <c r="AI234" i="4" s="1"/>
  <c r="BF234" i="4" s="1"/>
  <c r="AC234" i="4"/>
  <c r="Y234" i="4"/>
  <c r="S234" i="4"/>
  <c r="AB234" i="4" s="1"/>
  <c r="BG233" i="4"/>
  <c r="AY233" i="4"/>
  <c r="AX233" i="4"/>
  <c r="AV233" i="4"/>
  <c r="AP233" i="4"/>
  <c r="AE233" i="4"/>
  <c r="AI233" i="4" s="1"/>
  <c r="BF233" i="4" s="1"/>
  <c r="AC233" i="4"/>
  <c r="Y233" i="4"/>
  <c r="S233" i="4"/>
  <c r="AB233" i="4" s="1"/>
  <c r="BG232" i="4"/>
  <c r="AE232" i="4"/>
  <c r="AK232" i="4" s="1"/>
  <c r="AC232" i="4"/>
  <c r="Y232" i="4"/>
  <c r="S232" i="4"/>
  <c r="AB232" i="4" s="1"/>
  <c r="BG231" i="4"/>
  <c r="AY231" i="4"/>
  <c r="AX231" i="4"/>
  <c r="AV231" i="4"/>
  <c r="AE231" i="4"/>
  <c r="AI231" i="4" s="1"/>
  <c r="BF231" i="4" s="1"/>
  <c r="AC231" i="4"/>
  <c r="Y231" i="4"/>
  <c r="S231" i="4"/>
  <c r="BG230" i="4"/>
  <c r="AV230" i="4"/>
  <c r="AP230" i="4"/>
  <c r="AK230" i="4"/>
  <c r="AI230" i="4"/>
  <c r="BF230" i="4" s="1"/>
  <c r="AC230" i="4"/>
  <c r="Y230" i="4"/>
  <c r="S230" i="4"/>
  <c r="BG229" i="4"/>
  <c r="AV229" i="4"/>
  <c r="AP229" i="4"/>
  <c r="AK229" i="4"/>
  <c r="AI229" i="4"/>
  <c r="BF229" i="4" s="1"/>
  <c r="AC229" i="4"/>
  <c r="Y229" i="4"/>
  <c r="S229" i="4"/>
  <c r="AB229" i="4" s="1"/>
  <c r="BG228" i="4"/>
  <c r="AV228" i="4"/>
  <c r="AK228" i="4"/>
  <c r="AI228" i="4"/>
  <c r="BF228" i="4" s="1"/>
  <c r="AC228" i="4"/>
  <c r="Y228" i="4"/>
  <c r="S228" i="4"/>
  <c r="BG227" i="4"/>
  <c r="AY227" i="4"/>
  <c r="AX227" i="4"/>
  <c r="AV227" i="4"/>
  <c r="AE227" i="4"/>
  <c r="AJ227" i="4" s="1"/>
  <c r="AC227" i="4"/>
  <c r="Y227" i="4"/>
  <c r="S227" i="4"/>
  <c r="BG226" i="4"/>
  <c r="AY226" i="4"/>
  <c r="AX226" i="4"/>
  <c r="AV226" i="4"/>
  <c r="AE226" i="4"/>
  <c r="AI226" i="4" s="1"/>
  <c r="BF226" i="4" s="1"/>
  <c r="AC226" i="4"/>
  <c r="Y226" i="4"/>
  <c r="S226" i="4"/>
  <c r="AB226" i="4" s="1"/>
  <c r="BG225" i="4"/>
  <c r="AY225" i="4"/>
  <c r="AX225" i="4"/>
  <c r="AV225" i="4"/>
  <c r="AE225" i="4"/>
  <c r="AJ225" i="4" s="1"/>
  <c r="AC225" i="4"/>
  <c r="Y225" i="4"/>
  <c r="S225" i="4"/>
  <c r="BG224" i="4"/>
  <c r="AY224" i="4"/>
  <c r="AX224" i="4"/>
  <c r="AV224" i="4"/>
  <c r="AE224" i="4"/>
  <c r="AI224" i="4" s="1"/>
  <c r="BF224" i="4" s="1"/>
  <c r="AC224" i="4"/>
  <c r="Y224" i="4"/>
  <c r="S224" i="4"/>
  <c r="AB224" i="4" s="1"/>
  <c r="BG223" i="4"/>
  <c r="AY223" i="4"/>
  <c r="AX223" i="4"/>
  <c r="AV223" i="4"/>
  <c r="AE223" i="4"/>
  <c r="AJ223" i="4" s="1"/>
  <c r="AC223" i="4"/>
  <c r="Y223" i="4"/>
  <c r="S223" i="4"/>
  <c r="AB223" i="4" s="1"/>
  <c r="BG222" i="4"/>
  <c r="AY222" i="4"/>
  <c r="AX222" i="4"/>
  <c r="AV222" i="4"/>
  <c r="AE222" i="4"/>
  <c r="AC222" i="4"/>
  <c r="Y222" i="4"/>
  <c r="S222" i="4"/>
  <c r="AB222" i="4" s="1"/>
  <c r="BG221" i="4"/>
  <c r="AY221" i="4"/>
  <c r="AX221" i="4"/>
  <c r="AV221" i="4"/>
  <c r="AE221" i="4"/>
  <c r="AJ221" i="4" s="1"/>
  <c r="AC221" i="4"/>
  <c r="Y221" i="4"/>
  <c r="S221" i="4"/>
  <c r="AB221" i="4" s="1"/>
  <c r="BG220" i="4"/>
  <c r="AY220" i="4"/>
  <c r="AX220" i="4"/>
  <c r="AV220" i="4"/>
  <c r="AE220" i="4"/>
  <c r="AC220" i="4"/>
  <c r="Y220" i="4"/>
  <c r="S220" i="4"/>
  <c r="AB220" i="4" s="1"/>
  <c r="BG219" i="4"/>
  <c r="AY219" i="4"/>
  <c r="AX219" i="4"/>
  <c r="AV219" i="4"/>
  <c r="AE219" i="4"/>
  <c r="AJ219" i="4" s="1"/>
  <c r="AC219" i="4"/>
  <c r="Y219" i="4"/>
  <c r="S219" i="4"/>
  <c r="AB219" i="4" s="1"/>
  <c r="BG218" i="4"/>
  <c r="AY218" i="4"/>
  <c r="AX218" i="4"/>
  <c r="AV218" i="4"/>
  <c r="AE218" i="4"/>
  <c r="AI218" i="4" s="1"/>
  <c r="BF218" i="4" s="1"/>
  <c r="AC218" i="4"/>
  <c r="Y218" i="4"/>
  <c r="S218" i="4"/>
  <c r="AB218" i="4" s="1"/>
  <c r="BG217" i="4"/>
  <c r="AY217" i="4"/>
  <c r="AX217" i="4"/>
  <c r="AV217" i="4"/>
  <c r="AE217" i="4"/>
  <c r="AC217" i="4"/>
  <c r="Y217" i="4"/>
  <c r="S217" i="4"/>
  <c r="BG216" i="4"/>
  <c r="AY216" i="4"/>
  <c r="AX216" i="4"/>
  <c r="AV216" i="4"/>
  <c r="AE216" i="4"/>
  <c r="AJ216" i="4" s="1"/>
  <c r="AC216" i="4"/>
  <c r="Y216" i="4"/>
  <c r="S216" i="4"/>
  <c r="AB216" i="4" s="1"/>
  <c r="BG215" i="4"/>
  <c r="AY215" i="4"/>
  <c r="AX215" i="4"/>
  <c r="AV215" i="4"/>
  <c r="AE215" i="4"/>
  <c r="AI215" i="4" s="1"/>
  <c r="BF215" i="4" s="1"/>
  <c r="AC215" i="4"/>
  <c r="Y215" i="4"/>
  <c r="S215" i="4"/>
  <c r="BG214" i="4"/>
  <c r="AY214" i="4"/>
  <c r="AX214" i="4"/>
  <c r="AV214" i="4"/>
  <c r="AP214" i="4"/>
  <c r="AE214" i="4"/>
  <c r="AC214" i="4"/>
  <c r="Y214" i="4"/>
  <c r="S214" i="4"/>
  <c r="AB214" i="4" s="1"/>
  <c r="BG213" i="4"/>
  <c r="AE213" i="4"/>
  <c r="AI213" i="4" s="1"/>
  <c r="BF213" i="4" s="1"/>
  <c r="AC213" i="4"/>
  <c r="Y213" i="4"/>
  <c r="S213" i="4"/>
  <c r="AB213" i="4" s="1"/>
  <c r="BG212" i="4"/>
  <c r="AY212" i="4"/>
  <c r="AX212" i="4"/>
  <c r="AV212" i="4"/>
  <c r="AE212" i="4"/>
  <c r="AK212" i="4" s="1"/>
  <c r="AC212" i="4"/>
  <c r="Y212" i="4"/>
  <c r="S212" i="4"/>
  <c r="AB212" i="4" s="1"/>
  <c r="BG211" i="4"/>
  <c r="AY211" i="4"/>
  <c r="AX211" i="4"/>
  <c r="AV211" i="4"/>
  <c r="AE211" i="4"/>
  <c r="AI211" i="4" s="1"/>
  <c r="BF211" i="4" s="1"/>
  <c r="AC211" i="4"/>
  <c r="Y211" i="4"/>
  <c r="S211" i="4"/>
  <c r="BG210" i="4"/>
  <c r="AY210" i="4"/>
  <c r="AX210" i="4"/>
  <c r="AV210" i="4"/>
  <c r="AP210" i="4"/>
  <c r="AE210" i="4"/>
  <c r="AC210" i="4"/>
  <c r="Y210" i="4"/>
  <c r="S210" i="4"/>
  <c r="BG209" i="4"/>
  <c r="AY209" i="4"/>
  <c r="AX209" i="4"/>
  <c r="AV209" i="4"/>
  <c r="AE209" i="4"/>
  <c r="AI209" i="4" s="1"/>
  <c r="BF209" i="4" s="1"/>
  <c r="AC209" i="4"/>
  <c r="Y209" i="4"/>
  <c r="S209" i="4"/>
  <c r="AB209" i="4" s="1"/>
  <c r="BG208" i="4"/>
  <c r="AY208" i="4"/>
  <c r="AX208" i="4"/>
  <c r="AV208" i="4"/>
  <c r="AP208" i="4"/>
  <c r="AE208" i="4"/>
  <c r="AI208" i="4" s="1"/>
  <c r="BF208" i="4" s="1"/>
  <c r="AC208" i="4"/>
  <c r="Y208" i="4"/>
  <c r="S208" i="4"/>
  <c r="AB208" i="4" s="1"/>
  <c r="BG207" i="4"/>
  <c r="AY207" i="4"/>
  <c r="AX207" i="4"/>
  <c r="AV207" i="4"/>
  <c r="AP207" i="4"/>
  <c r="AE207" i="4"/>
  <c r="AC207" i="4"/>
  <c r="Y207" i="4"/>
  <c r="S207" i="4"/>
  <c r="BG206" i="4"/>
  <c r="AY206" i="4"/>
  <c r="AX206" i="4"/>
  <c r="AV206" i="4"/>
  <c r="AE206" i="4"/>
  <c r="AK206" i="4" s="1"/>
  <c r="AC206" i="4"/>
  <c r="Y206" i="4"/>
  <c r="S206" i="4"/>
  <c r="AB206" i="4" s="1"/>
  <c r="BG205" i="4"/>
  <c r="AY205" i="4"/>
  <c r="AX205" i="4"/>
  <c r="AV205" i="4"/>
  <c r="AP205" i="4"/>
  <c r="AE205" i="4"/>
  <c r="AI205" i="4" s="1"/>
  <c r="BF205" i="4" s="1"/>
  <c r="AC205" i="4"/>
  <c r="Y205" i="4"/>
  <c r="S205" i="4"/>
  <c r="AB205" i="4" s="1"/>
  <c r="BG204" i="4"/>
  <c r="AY204" i="4"/>
  <c r="AX204" i="4"/>
  <c r="AV204" i="4"/>
  <c r="AP204" i="4"/>
  <c r="AE204" i="4"/>
  <c r="AI204" i="4" s="1"/>
  <c r="BF204" i="4" s="1"/>
  <c r="AC204" i="4"/>
  <c r="Y204" i="4"/>
  <c r="S204" i="4"/>
  <c r="BG203" i="4"/>
  <c r="AY203" i="4"/>
  <c r="AX203" i="4"/>
  <c r="AV203" i="4"/>
  <c r="AP203" i="4"/>
  <c r="AE203" i="4"/>
  <c r="AI203" i="4" s="1"/>
  <c r="BF203" i="4" s="1"/>
  <c r="AC203" i="4"/>
  <c r="Y203" i="4"/>
  <c r="S203" i="4"/>
  <c r="AB203" i="4" s="1"/>
  <c r="BG202" i="4"/>
  <c r="AY202" i="4"/>
  <c r="AX202" i="4"/>
  <c r="AE202" i="4"/>
  <c r="AI202" i="4" s="1"/>
  <c r="BF202" i="4" s="1"/>
  <c r="AC202" i="4"/>
  <c r="Y202" i="4"/>
  <c r="S202" i="4"/>
  <c r="BG201" i="4"/>
  <c r="AY201" i="4"/>
  <c r="AX201" i="4"/>
  <c r="AV201" i="4"/>
  <c r="AE201" i="4"/>
  <c r="AK201" i="4" s="1"/>
  <c r="AC201" i="4"/>
  <c r="Y201" i="4"/>
  <c r="S201" i="4"/>
  <c r="AB201" i="4" s="1"/>
  <c r="BG200" i="4"/>
  <c r="AY200" i="4"/>
  <c r="AX200" i="4"/>
  <c r="AV200" i="4"/>
  <c r="AP200" i="4"/>
  <c r="AE200" i="4"/>
  <c r="AJ200" i="4" s="1"/>
  <c r="AC200" i="4"/>
  <c r="Y200" i="4"/>
  <c r="S200" i="4"/>
  <c r="BG199" i="4"/>
  <c r="AY199" i="4"/>
  <c r="AX199" i="4"/>
  <c r="AV199" i="4"/>
  <c r="AE199" i="4"/>
  <c r="AI199" i="4" s="1"/>
  <c r="BF199" i="4" s="1"/>
  <c r="AC199" i="4"/>
  <c r="Y199" i="4"/>
  <c r="S199" i="4"/>
  <c r="AB199" i="4" s="1"/>
  <c r="BG198" i="4"/>
  <c r="AY198" i="4"/>
  <c r="AX198" i="4"/>
  <c r="AV198" i="4"/>
  <c r="AP198" i="4"/>
  <c r="AE198" i="4"/>
  <c r="AC198" i="4"/>
  <c r="Y198" i="4"/>
  <c r="S198" i="4"/>
  <c r="AB198" i="4" s="1"/>
  <c r="BG197" i="4"/>
  <c r="AY197" i="4"/>
  <c r="AX197" i="4"/>
  <c r="AV197" i="4"/>
  <c r="AE197" i="4"/>
  <c r="AJ197" i="4" s="1"/>
  <c r="AC197" i="4"/>
  <c r="Y197" i="4"/>
  <c r="S197" i="4"/>
  <c r="AB197" i="4" s="1"/>
  <c r="BG196" i="4"/>
  <c r="AE196" i="4"/>
  <c r="AK196" i="4" s="1"/>
  <c r="AC196" i="4"/>
  <c r="Y196" i="4"/>
  <c r="S196" i="4"/>
  <c r="AB196" i="4" s="1"/>
  <c r="BG195" i="4"/>
  <c r="AY195" i="4"/>
  <c r="AX195" i="4"/>
  <c r="AV195" i="4"/>
  <c r="AE195" i="4"/>
  <c r="AI195" i="4" s="1"/>
  <c r="BF195" i="4" s="1"/>
  <c r="AC195" i="4"/>
  <c r="Y195" i="4"/>
  <c r="S195" i="4"/>
  <c r="AB195" i="4" s="1"/>
  <c r="BG194" i="4"/>
  <c r="AV194" i="4"/>
  <c r="AP194" i="4"/>
  <c r="AE194" i="4"/>
  <c r="AC194" i="4"/>
  <c r="Y194" i="4"/>
  <c r="S194" i="4"/>
  <c r="BG193" i="4"/>
  <c r="AE193" i="4"/>
  <c r="AC193" i="4"/>
  <c r="Y193" i="4"/>
  <c r="S193" i="4"/>
  <c r="AB193" i="4" s="1"/>
  <c r="BG192" i="4"/>
  <c r="AY192" i="4"/>
  <c r="AX192" i="4"/>
  <c r="AV192" i="4"/>
  <c r="AE192" i="4"/>
  <c r="AI192" i="4" s="1"/>
  <c r="BF192" i="4" s="1"/>
  <c r="AC192" i="4"/>
  <c r="Y192" i="4"/>
  <c r="S192" i="4"/>
  <c r="AB192" i="4" s="1"/>
  <c r="BG191" i="4"/>
  <c r="AY191" i="4"/>
  <c r="AX191" i="4"/>
  <c r="AV191" i="4"/>
  <c r="AE191" i="4"/>
  <c r="AK191" i="4" s="1"/>
  <c r="AC191" i="4"/>
  <c r="Y191" i="4"/>
  <c r="S191" i="4"/>
  <c r="BG190" i="4"/>
  <c r="AV190" i="4"/>
  <c r="AP190" i="4"/>
  <c r="AE190" i="4"/>
  <c r="AC190" i="4"/>
  <c r="Y190" i="4"/>
  <c r="S190" i="4"/>
  <c r="AB190" i="4" s="1"/>
  <c r="BG189" i="4"/>
  <c r="AV189" i="4"/>
  <c r="AP189" i="4"/>
  <c r="AE189" i="4"/>
  <c r="AC189" i="4"/>
  <c r="Y189" i="4"/>
  <c r="S189" i="4"/>
  <c r="BG188" i="4"/>
  <c r="AV188" i="4"/>
  <c r="AP188" i="4"/>
  <c r="AE188" i="4"/>
  <c r="AC188" i="4"/>
  <c r="Y188" i="4"/>
  <c r="S188" i="4"/>
  <c r="BG187" i="4"/>
  <c r="AV187" i="4"/>
  <c r="AU187" i="4"/>
  <c r="AP187" i="4"/>
  <c r="AE187" i="4"/>
  <c r="AJ187" i="4" s="1"/>
  <c r="AC187" i="4"/>
  <c r="Y187" i="4"/>
  <c r="S187" i="4"/>
  <c r="BG186" i="4"/>
  <c r="AY186" i="4"/>
  <c r="AX186" i="4"/>
  <c r="AV186" i="4"/>
  <c r="AE186" i="4"/>
  <c r="AK186" i="4" s="1"/>
  <c r="AC186" i="4"/>
  <c r="Y186" i="4"/>
  <c r="S186" i="4"/>
  <c r="AB186" i="4" s="1"/>
  <c r="BG185" i="4"/>
  <c r="AZ185" i="4"/>
  <c r="AZ271" i="4" s="1"/>
  <c r="AR185" i="4"/>
  <c r="AP185" i="4" s="1"/>
  <c r="AE185" i="4"/>
  <c r="AI185" i="4" s="1"/>
  <c r="BF185" i="4" s="1"/>
  <c r="AC185" i="4"/>
  <c r="Y185" i="4"/>
  <c r="S185" i="4"/>
  <c r="BG184" i="4"/>
  <c r="AV184" i="4"/>
  <c r="AE184" i="4"/>
  <c r="AC184" i="4"/>
  <c r="Y184" i="4"/>
  <c r="S184" i="4"/>
  <c r="AB184" i="4" s="1"/>
  <c r="BG183" i="4"/>
  <c r="AY183" i="4"/>
  <c r="AX183" i="4"/>
  <c r="AP183" i="4"/>
  <c r="AE183" i="4"/>
  <c r="AC183" i="4"/>
  <c r="Y183" i="4"/>
  <c r="S183" i="4"/>
  <c r="BG182" i="4"/>
  <c r="AV182" i="4"/>
  <c r="AE182" i="4"/>
  <c r="AC182" i="4"/>
  <c r="Y182" i="4"/>
  <c r="S182" i="4"/>
  <c r="AB182" i="4" s="1"/>
  <c r="BG181" i="4"/>
  <c r="AY181" i="4"/>
  <c r="AX181" i="4"/>
  <c r="AV181" i="4"/>
  <c r="AE181" i="4"/>
  <c r="AC181" i="4"/>
  <c r="Y181" i="4"/>
  <c r="S181" i="4"/>
  <c r="BG180" i="4"/>
  <c r="AY180" i="4"/>
  <c r="AX180" i="4"/>
  <c r="AV180" i="4"/>
  <c r="AP180" i="4"/>
  <c r="AE180" i="4"/>
  <c r="AK180" i="4" s="1"/>
  <c r="AC180" i="4"/>
  <c r="Y180" i="4"/>
  <c r="S180" i="4"/>
  <c r="AB180" i="4" s="1"/>
  <c r="BG179" i="4"/>
  <c r="AY179" i="4"/>
  <c r="AX179" i="4"/>
  <c r="AV179" i="4"/>
  <c r="AP179" i="4"/>
  <c r="AE179" i="4"/>
  <c r="AC179" i="4"/>
  <c r="Y179" i="4"/>
  <c r="S179" i="4"/>
  <c r="BG178" i="4"/>
  <c r="AP178" i="4"/>
  <c r="AE178" i="4"/>
  <c r="AC178" i="4"/>
  <c r="Y178" i="4"/>
  <c r="S178" i="4"/>
  <c r="AB178" i="4" s="1"/>
  <c r="BG177" i="4"/>
  <c r="AE177" i="4"/>
  <c r="AI177" i="4" s="1"/>
  <c r="BF177" i="4" s="1"/>
  <c r="AC177" i="4"/>
  <c r="Y177" i="4"/>
  <c r="S177" i="4"/>
  <c r="AB177" i="4" s="1"/>
  <c r="BG176" i="4"/>
  <c r="AY176" i="4"/>
  <c r="AX176" i="4"/>
  <c r="AV176" i="4"/>
  <c r="AP176" i="4"/>
  <c r="AE176" i="4"/>
  <c r="AI176" i="4" s="1"/>
  <c r="BF176" i="4" s="1"/>
  <c r="AC176" i="4"/>
  <c r="Y176" i="4"/>
  <c r="S176" i="4"/>
  <c r="BG175" i="4"/>
  <c r="AY175" i="4"/>
  <c r="AX175" i="4"/>
  <c r="AV175" i="4"/>
  <c r="AE175" i="4"/>
  <c r="AC175" i="4"/>
  <c r="Y175" i="4"/>
  <c r="S175" i="4"/>
  <c r="AB175" i="4" s="1"/>
  <c r="BG174" i="4"/>
  <c r="AY174" i="4"/>
  <c r="AX174" i="4"/>
  <c r="AV174" i="4"/>
  <c r="AP174" i="4"/>
  <c r="AE174" i="4"/>
  <c r="AK174" i="4" s="1"/>
  <c r="AC174" i="4"/>
  <c r="Y174" i="4"/>
  <c r="S174" i="4"/>
  <c r="AB174" i="4" s="1"/>
  <c r="BG173" i="4"/>
  <c r="AY173" i="4"/>
  <c r="AX173" i="4"/>
  <c r="AV173" i="4"/>
  <c r="AE173" i="4"/>
  <c r="AK173" i="4" s="1"/>
  <c r="AC173" i="4"/>
  <c r="Y173" i="4"/>
  <c r="S173" i="4"/>
  <c r="BG172" i="4"/>
  <c r="AY172" i="4"/>
  <c r="AX172" i="4"/>
  <c r="AV172" i="4"/>
  <c r="AP172" i="4"/>
  <c r="AE172" i="4"/>
  <c r="AC172" i="4"/>
  <c r="Y172" i="4"/>
  <c r="S172" i="4"/>
  <c r="AB172" i="4" s="1"/>
  <c r="BG171" i="4"/>
  <c r="AY171" i="4"/>
  <c r="AX171" i="4"/>
  <c r="AV171" i="4"/>
  <c r="AP171" i="4"/>
  <c r="AE171" i="4"/>
  <c r="AC171" i="4"/>
  <c r="Y171" i="4"/>
  <c r="S171" i="4"/>
  <c r="BG170" i="4"/>
  <c r="AY170" i="4"/>
  <c r="AX170" i="4"/>
  <c r="AV170" i="4"/>
  <c r="AE170" i="4"/>
  <c r="AK170" i="4" s="1"/>
  <c r="AC170" i="4"/>
  <c r="Y170" i="4"/>
  <c r="S170" i="4"/>
  <c r="BG169" i="4"/>
  <c r="AY169" i="4"/>
  <c r="AX169" i="4"/>
  <c r="AV169" i="4"/>
  <c r="AE169" i="4"/>
  <c r="AI169" i="4" s="1"/>
  <c r="BF169" i="4" s="1"/>
  <c r="AC169" i="4"/>
  <c r="Y169" i="4"/>
  <c r="S169" i="4"/>
  <c r="AB169" i="4" s="1"/>
  <c r="BG168" i="4"/>
  <c r="AY168" i="4"/>
  <c r="AX168" i="4"/>
  <c r="AV168" i="4"/>
  <c r="AP168" i="4"/>
  <c r="AE168" i="4"/>
  <c r="AC168" i="4"/>
  <c r="Y168" i="4"/>
  <c r="S168" i="4"/>
  <c r="AB168" i="4" s="1"/>
  <c r="BG167" i="4"/>
  <c r="AY167" i="4"/>
  <c r="AX167" i="4"/>
  <c r="AV167" i="4"/>
  <c r="AP167" i="4"/>
  <c r="AE167" i="4"/>
  <c r="AC167" i="4"/>
  <c r="Y167" i="4"/>
  <c r="S167" i="4"/>
  <c r="AB167" i="4" s="1"/>
  <c r="BG166" i="4"/>
  <c r="AE166" i="4"/>
  <c r="AK166" i="4" s="1"/>
  <c r="AC166" i="4"/>
  <c r="Y166" i="4"/>
  <c r="S166" i="4"/>
  <c r="AB166" i="4" s="1"/>
  <c r="BG165" i="4"/>
  <c r="AE165" i="4"/>
  <c r="AC165" i="4"/>
  <c r="Y165" i="4"/>
  <c r="S165" i="4"/>
  <c r="BG164" i="4"/>
  <c r="AE164" i="4"/>
  <c r="AC164" i="4"/>
  <c r="Y164" i="4"/>
  <c r="S164" i="4"/>
  <c r="AB164" i="4" s="1"/>
  <c r="BG163" i="4"/>
  <c r="AY163" i="4"/>
  <c r="AX163" i="4"/>
  <c r="AV163" i="4"/>
  <c r="AP163" i="4"/>
  <c r="AE163" i="4"/>
  <c r="AI163" i="4" s="1"/>
  <c r="BF163" i="4" s="1"/>
  <c r="AC163" i="4"/>
  <c r="Y163" i="4"/>
  <c r="S163" i="4"/>
  <c r="AB163" i="4" s="1"/>
  <c r="BG162" i="4"/>
  <c r="AE162" i="4"/>
  <c r="AC162" i="4"/>
  <c r="Y162" i="4"/>
  <c r="S162" i="4"/>
  <c r="BG161" i="4"/>
  <c r="AY161" i="4"/>
  <c r="AX161" i="4"/>
  <c r="AV161" i="4"/>
  <c r="AP161" i="4"/>
  <c r="AE161" i="4"/>
  <c r="AC161" i="4"/>
  <c r="Y161" i="4"/>
  <c r="S161" i="4"/>
  <c r="BG160" i="4"/>
  <c r="AY160" i="4"/>
  <c r="AX160" i="4"/>
  <c r="AV160" i="4"/>
  <c r="AP160" i="4"/>
  <c r="AE160" i="4"/>
  <c r="AK160" i="4" s="1"/>
  <c r="AC160" i="4"/>
  <c r="Y160" i="4"/>
  <c r="S160" i="4"/>
  <c r="BG159" i="4"/>
  <c r="AE159" i="4"/>
  <c r="AI159" i="4" s="1"/>
  <c r="BF159" i="4" s="1"/>
  <c r="AC159" i="4"/>
  <c r="Y159" i="4"/>
  <c r="S159" i="4"/>
  <c r="AB159" i="4" s="1"/>
  <c r="BG158" i="4"/>
  <c r="AY158" i="4"/>
  <c r="AX158" i="4"/>
  <c r="AV158" i="4"/>
  <c r="AP158" i="4"/>
  <c r="AE158" i="4"/>
  <c r="AK158" i="4" s="1"/>
  <c r="AC158" i="4"/>
  <c r="Y158" i="4"/>
  <c r="S158" i="4"/>
  <c r="BG157" i="4"/>
  <c r="AY157" i="4"/>
  <c r="AX157" i="4"/>
  <c r="AV157" i="4"/>
  <c r="AE157" i="4"/>
  <c r="AK157" i="4" s="1"/>
  <c r="AC157" i="4"/>
  <c r="Y157" i="4"/>
  <c r="S157" i="4"/>
  <c r="AB157" i="4" s="1"/>
  <c r="BG156" i="4"/>
  <c r="AY156" i="4"/>
  <c r="AX156" i="4"/>
  <c r="AV156" i="4"/>
  <c r="AP156" i="4"/>
  <c r="AE156" i="4"/>
  <c r="AC156" i="4"/>
  <c r="Y156" i="4"/>
  <c r="S156" i="4"/>
  <c r="AB156" i="4" s="1"/>
  <c r="BG155" i="4"/>
  <c r="AY155" i="4"/>
  <c r="AX155" i="4"/>
  <c r="AV155" i="4"/>
  <c r="AP155" i="4"/>
  <c r="AE155" i="4"/>
  <c r="AI155" i="4" s="1"/>
  <c r="BF155" i="4" s="1"/>
  <c r="AC155" i="4"/>
  <c r="Y155" i="4"/>
  <c r="S155" i="4"/>
  <c r="AB155" i="4" s="1"/>
  <c r="BG154" i="4"/>
  <c r="AY154" i="4"/>
  <c r="AX154" i="4"/>
  <c r="AV154" i="4"/>
  <c r="AP154" i="4"/>
  <c r="AE154" i="4"/>
  <c r="AC154" i="4"/>
  <c r="Y154" i="4"/>
  <c r="S154" i="4"/>
  <c r="BG153" i="4"/>
  <c r="AY153" i="4"/>
  <c r="AX153" i="4"/>
  <c r="AV153" i="4"/>
  <c r="AP153" i="4"/>
  <c r="AE153" i="4"/>
  <c r="AC153" i="4"/>
  <c r="Y153" i="4"/>
  <c r="S153" i="4"/>
  <c r="BG152" i="4"/>
  <c r="AY152" i="4"/>
  <c r="AX152" i="4"/>
  <c r="AV152" i="4"/>
  <c r="AP152" i="4"/>
  <c r="AE152" i="4"/>
  <c r="AK152" i="4" s="1"/>
  <c r="AC152" i="4"/>
  <c r="Y152" i="4"/>
  <c r="S152" i="4"/>
  <c r="BG151" i="4"/>
  <c r="AV151" i="4"/>
  <c r="AE151" i="4"/>
  <c r="AI151" i="4" s="1"/>
  <c r="BF151" i="4" s="1"/>
  <c r="AC151" i="4"/>
  <c r="Y151" i="4"/>
  <c r="S151" i="4"/>
  <c r="AB151" i="4" s="1"/>
  <c r="BG150" i="4"/>
  <c r="AY150" i="4"/>
  <c r="AX150" i="4"/>
  <c r="AV150" i="4"/>
  <c r="AP150" i="4"/>
  <c r="AE150" i="4"/>
  <c r="AI150" i="4" s="1"/>
  <c r="BF150" i="4" s="1"/>
  <c r="AC150" i="4"/>
  <c r="Y150" i="4"/>
  <c r="S150" i="4"/>
  <c r="BG149" i="4"/>
  <c r="AY149" i="4"/>
  <c r="AX149" i="4"/>
  <c r="AV149" i="4"/>
  <c r="AP149" i="4"/>
  <c r="AE149" i="4"/>
  <c r="AI149" i="4" s="1"/>
  <c r="BF149" i="4" s="1"/>
  <c r="AC149" i="4"/>
  <c r="Y149" i="4"/>
  <c r="S149" i="4"/>
  <c r="BG148" i="4"/>
  <c r="AY148" i="4"/>
  <c r="AX148" i="4"/>
  <c r="AV148" i="4"/>
  <c r="AP148" i="4"/>
  <c r="AE148" i="4"/>
  <c r="AI148" i="4" s="1"/>
  <c r="BF148" i="4" s="1"/>
  <c r="AC148" i="4"/>
  <c r="Y148" i="4"/>
  <c r="S148" i="4"/>
  <c r="BG147" i="4"/>
  <c r="AY147" i="4"/>
  <c r="AX147" i="4"/>
  <c r="AV147" i="4"/>
  <c r="AP147" i="4"/>
  <c r="AE147" i="4"/>
  <c r="AI147" i="4" s="1"/>
  <c r="BF147" i="4" s="1"/>
  <c r="AC147" i="4"/>
  <c r="Y147" i="4"/>
  <c r="S147" i="4"/>
  <c r="BG146" i="4"/>
  <c r="AV146" i="4"/>
  <c r="AP146" i="4"/>
  <c r="AE146" i="4"/>
  <c r="AC146" i="4"/>
  <c r="Y146" i="4"/>
  <c r="S146" i="4"/>
  <c r="BG145" i="4"/>
  <c r="AV145" i="4"/>
  <c r="AP145" i="4"/>
  <c r="AE145" i="4"/>
  <c r="AI145" i="4" s="1"/>
  <c r="BF145" i="4" s="1"/>
  <c r="AC145" i="4"/>
  <c r="Y145" i="4"/>
  <c r="S145" i="4"/>
  <c r="AB145" i="4" s="1"/>
  <c r="BG144" i="4"/>
  <c r="AV144" i="4"/>
  <c r="AI144" i="4"/>
  <c r="AC144" i="4"/>
  <c r="Y144" i="4"/>
  <c r="S144" i="4"/>
  <c r="AB144" i="4" s="1"/>
  <c r="BG143" i="4"/>
  <c r="AI143" i="4"/>
  <c r="BF143" i="4" s="1"/>
  <c r="AC143" i="4"/>
  <c r="Y143" i="4"/>
  <c r="S143" i="4"/>
  <c r="AB143" i="4" s="1"/>
  <c r="BG142" i="4"/>
  <c r="AI142" i="4"/>
  <c r="BF142" i="4" s="1"/>
  <c r="AC142" i="4"/>
  <c r="Y142" i="4"/>
  <c r="S142" i="4"/>
  <c r="AB142" i="4" s="1"/>
  <c r="BG141" i="4"/>
  <c r="AV141" i="4"/>
  <c r="AP141" i="4"/>
  <c r="AE141" i="4"/>
  <c r="AJ141" i="4" s="1"/>
  <c r="AC141" i="4"/>
  <c r="Y141" i="4"/>
  <c r="S141" i="4"/>
  <c r="AB141" i="4" s="1"/>
  <c r="BG140" i="4"/>
  <c r="AV140" i="4"/>
  <c r="AP140" i="4"/>
  <c r="AE140" i="4"/>
  <c r="AJ140" i="4" s="1"/>
  <c r="AC140" i="4"/>
  <c r="Y140" i="4"/>
  <c r="S140" i="4"/>
  <c r="AB140" i="4" s="1"/>
  <c r="BG139" i="4"/>
  <c r="AV139" i="4"/>
  <c r="AP139" i="4"/>
  <c r="AE139" i="4"/>
  <c r="AJ139" i="4" s="1"/>
  <c r="AC139" i="4"/>
  <c r="Y139" i="4"/>
  <c r="S139" i="4"/>
  <c r="BG138" i="4"/>
  <c r="AV138" i="4"/>
  <c r="AP138" i="4"/>
  <c r="AE138" i="4"/>
  <c r="AC138" i="4"/>
  <c r="Y138" i="4"/>
  <c r="S138" i="4"/>
  <c r="AB138" i="4" s="1"/>
  <c r="BG137" i="4"/>
  <c r="AV137" i="4"/>
  <c r="AP137" i="4"/>
  <c r="AE137" i="4"/>
  <c r="AJ137" i="4" s="1"/>
  <c r="AC137" i="4"/>
  <c r="Y137" i="4"/>
  <c r="S137" i="4"/>
  <c r="AB137" i="4" s="1"/>
  <c r="BG136" i="4"/>
  <c r="AV136" i="4"/>
  <c r="AP136" i="4"/>
  <c r="AE136" i="4"/>
  <c r="AC136" i="4"/>
  <c r="Y136" i="4"/>
  <c r="S136" i="4"/>
  <c r="AB136" i="4" s="1"/>
  <c r="BG135" i="4"/>
  <c r="AV135" i="4"/>
  <c r="AP135" i="4"/>
  <c r="AE135" i="4"/>
  <c r="AJ135" i="4" s="1"/>
  <c r="AC135" i="4"/>
  <c r="Y135" i="4"/>
  <c r="S135" i="4"/>
  <c r="BG134" i="4"/>
  <c r="AV134" i="4"/>
  <c r="AP134" i="4"/>
  <c r="AE134" i="4"/>
  <c r="AJ134" i="4" s="1"/>
  <c r="AC134" i="4"/>
  <c r="Y134" i="4"/>
  <c r="S134" i="4"/>
  <c r="BG133" i="4"/>
  <c r="AY133" i="4"/>
  <c r="AX133" i="4"/>
  <c r="AV133" i="4"/>
  <c r="AP133" i="4"/>
  <c r="AE133" i="4"/>
  <c r="AI133" i="4" s="1"/>
  <c r="BF133" i="4" s="1"/>
  <c r="AC133" i="4"/>
  <c r="Y133" i="4"/>
  <c r="S133" i="4"/>
  <c r="BG132" i="4"/>
  <c r="AY132" i="4"/>
  <c r="AX132" i="4"/>
  <c r="AV132" i="4"/>
  <c r="AP132" i="4"/>
  <c r="AE132" i="4"/>
  <c r="AK132" i="4" s="1"/>
  <c r="AC132" i="4"/>
  <c r="Y132" i="4"/>
  <c r="S132" i="4"/>
  <c r="AB132" i="4" s="1"/>
  <c r="BG131" i="4"/>
  <c r="AE131" i="4"/>
  <c r="AK131" i="4" s="1"/>
  <c r="AC131" i="4"/>
  <c r="Y131" i="4"/>
  <c r="S131" i="4"/>
  <c r="BG130" i="4"/>
  <c r="AV130" i="4"/>
  <c r="AP130" i="4"/>
  <c r="AE130" i="4"/>
  <c r="AI130" i="4" s="1"/>
  <c r="BF130" i="4" s="1"/>
  <c r="AC130" i="4"/>
  <c r="Y130" i="4"/>
  <c r="S130" i="4"/>
  <c r="BG129" i="4"/>
  <c r="AE129" i="4"/>
  <c r="AC129" i="4"/>
  <c r="Y129" i="4"/>
  <c r="S129" i="4"/>
  <c r="BG128" i="4"/>
  <c r="AE128" i="4"/>
  <c r="AI128" i="4" s="1"/>
  <c r="BF128" i="4" s="1"/>
  <c r="AC128" i="4"/>
  <c r="Y128" i="4"/>
  <c r="S128" i="4"/>
  <c r="AB128" i="4" s="1"/>
  <c r="BG127" i="4"/>
  <c r="AP127" i="4"/>
  <c r="AE127" i="4"/>
  <c r="AC127" i="4"/>
  <c r="Y127" i="4"/>
  <c r="S127" i="4"/>
  <c r="AB127" i="4" s="1"/>
  <c r="BG126" i="4"/>
  <c r="AV126" i="4"/>
  <c r="AP126" i="4"/>
  <c r="AE126" i="4"/>
  <c r="AJ126" i="4" s="1"/>
  <c r="AC126" i="4"/>
  <c r="Y126" i="4"/>
  <c r="S126" i="4"/>
  <c r="BG125" i="4"/>
  <c r="AY125" i="4"/>
  <c r="AX125" i="4"/>
  <c r="AV125" i="4"/>
  <c r="AP125" i="4"/>
  <c r="AE125" i="4"/>
  <c r="AK125" i="4" s="1"/>
  <c r="AC125" i="4"/>
  <c r="Y125" i="4"/>
  <c r="S125" i="4"/>
  <c r="AB125" i="4" s="1"/>
  <c r="BG124" i="4"/>
  <c r="AY124" i="4"/>
  <c r="AX124" i="4"/>
  <c r="AP124" i="4"/>
  <c r="AE124" i="4"/>
  <c r="AI124" i="4" s="1"/>
  <c r="BF124" i="4" s="1"/>
  <c r="AC124" i="4"/>
  <c r="Y124" i="4"/>
  <c r="S124" i="4"/>
  <c r="AB124" i="4" s="1"/>
  <c r="BG123" i="4"/>
  <c r="AP123" i="4"/>
  <c r="AE123" i="4"/>
  <c r="AC123" i="4"/>
  <c r="Y123" i="4"/>
  <c r="S123" i="4"/>
  <c r="AB123" i="4" s="1"/>
  <c r="BG122" i="4"/>
  <c r="AY122" i="4"/>
  <c r="AX122" i="4"/>
  <c r="AV122" i="4"/>
  <c r="AP122" i="4"/>
  <c r="AE122" i="4"/>
  <c r="AC122" i="4"/>
  <c r="Y122" i="4"/>
  <c r="S122" i="4"/>
  <c r="BG121" i="4"/>
  <c r="AY121" i="4"/>
  <c r="AX121" i="4"/>
  <c r="AV121" i="4"/>
  <c r="AP121" i="4"/>
  <c r="AE121" i="4"/>
  <c r="AK121" i="4" s="1"/>
  <c r="AC121" i="4"/>
  <c r="Y121" i="4"/>
  <c r="S121" i="4"/>
  <c r="BG120" i="4"/>
  <c r="AY120" i="4"/>
  <c r="AX120" i="4"/>
  <c r="AP120" i="4"/>
  <c r="AE120" i="4"/>
  <c r="AI120" i="4" s="1"/>
  <c r="BF120" i="4" s="1"/>
  <c r="AC120" i="4"/>
  <c r="Y120" i="4"/>
  <c r="S120" i="4"/>
  <c r="AB120" i="4" s="1"/>
  <c r="BG119" i="4"/>
  <c r="AY119" i="4"/>
  <c r="AX119" i="4"/>
  <c r="AV119" i="4"/>
  <c r="AP119" i="4"/>
  <c r="AE119" i="4"/>
  <c r="AI119" i="4" s="1"/>
  <c r="BF119" i="4" s="1"/>
  <c r="AC119" i="4"/>
  <c r="Y119" i="4"/>
  <c r="S119" i="4"/>
  <c r="AB119" i="4" s="1"/>
  <c r="BG118" i="4"/>
  <c r="AV118" i="4"/>
  <c r="AP118" i="4"/>
  <c r="AE118" i="4"/>
  <c r="AC118" i="4"/>
  <c r="Y118" i="4"/>
  <c r="S118" i="4"/>
  <c r="AB118" i="4" s="1"/>
  <c r="BG117" i="4"/>
  <c r="AY117" i="4"/>
  <c r="AX117" i="4"/>
  <c r="AV117" i="4"/>
  <c r="AP117" i="4"/>
  <c r="AE117" i="4"/>
  <c r="AC117" i="4"/>
  <c r="Y117" i="4"/>
  <c r="S117" i="4"/>
  <c r="AB117" i="4" s="1"/>
  <c r="BG116" i="4"/>
  <c r="AP116" i="4"/>
  <c r="AE116" i="4"/>
  <c r="AI116" i="4" s="1"/>
  <c r="BF116" i="4" s="1"/>
  <c r="AC116" i="4"/>
  <c r="Y116" i="4"/>
  <c r="S116" i="4"/>
  <c r="BG115" i="4"/>
  <c r="AV115" i="4"/>
  <c r="AP115" i="4"/>
  <c r="AE115" i="4"/>
  <c r="AK115" i="4" s="1"/>
  <c r="AC115" i="4"/>
  <c r="Y115" i="4"/>
  <c r="S115" i="4"/>
  <c r="AB115" i="4" s="1"/>
  <c r="BG114" i="4"/>
  <c r="AV114" i="4"/>
  <c r="AP114" i="4"/>
  <c r="AE114" i="4"/>
  <c r="AI114" i="4" s="1"/>
  <c r="BF114" i="4" s="1"/>
  <c r="AC114" i="4"/>
  <c r="Y114" i="4"/>
  <c r="S114" i="4"/>
  <c r="AB114" i="4" s="1"/>
  <c r="BG113" i="4"/>
  <c r="AY113" i="4"/>
  <c r="AX113" i="4"/>
  <c r="AV113" i="4"/>
  <c r="AP113" i="4"/>
  <c r="AE113" i="4"/>
  <c r="AC113" i="4"/>
  <c r="Y113" i="4"/>
  <c r="S113" i="4"/>
  <c r="AB113" i="4" s="1"/>
  <c r="BG112" i="4"/>
  <c r="AY112" i="4"/>
  <c r="AX112" i="4"/>
  <c r="AV112" i="4"/>
  <c r="AP112" i="4"/>
  <c r="AK112" i="4"/>
  <c r="AI112" i="4"/>
  <c r="BF112" i="4" s="1"/>
  <c r="AC112" i="4"/>
  <c r="Y112" i="4"/>
  <c r="S112" i="4"/>
  <c r="BG111" i="4"/>
  <c r="AY111" i="4"/>
  <c r="AX111" i="4"/>
  <c r="AV111" i="4"/>
  <c r="AP111" i="4"/>
  <c r="AK111" i="4"/>
  <c r="AI111" i="4"/>
  <c r="BF111" i="4" s="1"/>
  <c r="AC111" i="4"/>
  <c r="Y111" i="4"/>
  <c r="S111" i="4"/>
  <c r="BG110" i="4"/>
  <c r="AP110" i="4"/>
  <c r="AJ110" i="4"/>
  <c r="AI110" i="4"/>
  <c r="BF110" i="4" s="1"/>
  <c r="AC110" i="4"/>
  <c r="Y110" i="4"/>
  <c r="S110" i="4"/>
  <c r="AB110" i="4" s="1"/>
  <c r="BG109" i="4"/>
  <c r="AY109" i="4"/>
  <c r="AX109" i="4"/>
  <c r="AV109" i="4"/>
  <c r="AP109" i="4"/>
  <c r="AK109" i="4"/>
  <c r="AI109" i="4"/>
  <c r="BF109" i="4" s="1"/>
  <c r="AC109" i="4"/>
  <c r="Y109" i="4"/>
  <c r="S109" i="4"/>
  <c r="BG108" i="4"/>
  <c r="AY108" i="4"/>
  <c r="AX108" i="4"/>
  <c r="AV108" i="4"/>
  <c r="AP108" i="4"/>
  <c r="AJ108" i="4"/>
  <c r="AI108" i="4"/>
  <c r="BF108" i="4" s="1"/>
  <c r="AC108" i="4"/>
  <c r="Y108" i="4"/>
  <c r="S108" i="4"/>
  <c r="AB108" i="4" s="1"/>
  <c r="BG107" i="4"/>
  <c r="AY107" i="4"/>
  <c r="AX107" i="4"/>
  <c r="AV107" i="4"/>
  <c r="AP107" i="4"/>
  <c r="AK107" i="4"/>
  <c r="AI107" i="4"/>
  <c r="BF107" i="4" s="1"/>
  <c r="AC107" i="4"/>
  <c r="Y107" i="4"/>
  <c r="S107" i="4"/>
  <c r="AB107" i="4" s="1"/>
  <c r="BG106" i="4"/>
  <c r="AY106" i="4"/>
  <c r="AX106" i="4"/>
  <c r="AV106" i="4"/>
  <c r="AP106" i="4"/>
  <c r="AK106" i="4"/>
  <c r="AI106" i="4"/>
  <c r="BF106" i="4" s="1"/>
  <c r="AC106" i="4"/>
  <c r="Y106" i="4"/>
  <c r="S106" i="4"/>
  <c r="AB106" i="4" s="1"/>
  <c r="BG105" i="4"/>
  <c r="AY105" i="4"/>
  <c r="AX105" i="4"/>
  <c r="AV105" i="4"/>
  <c r="AP105" i="4"/>
  <c r="AJ105" i="4"/>
  <c r="AI105" i="4"/>
  <c r="BF105" i="4" s="1"/>
  <c r="AC105" i="4"/>
  <c r="Y105" i="4"/>
  <c r="S105" i="4"/>
  <c r="AB105" i="4" s="1"/>
  <c r="BG104" i="4"/>
  <c r="AY104" i="4"/>
  <c r="AX104" i="4"/>
  <c r="AV104" i="4"/>
  <c r="AP104" i="4"/>
  <c r="AK104" i="4"/>
  <c r="AI104" i="4"/>
  <c r="BF104" i="4" s="1"/>
  <c r="AC104" i="4"/>
  <c r="Y104" i="4"/>
  <c r="S104" i="4"/>
  <c r="AB104" i="4" s="1"/>
  <c r="BG103" i="4"/>
  <c r="AY103" i="4"/>
  <c r="AX103" i="4"/>
  <c r="AV103" i="4"/>
  <c r="AP103" i="4"/>
  <c r="AJ103" i="4"/>
  <c r="AI103" i="4"/>
  <c r="BF103" i="4" s="1"/>
  <c r="AC103" i="4"/>
  <c r="Y103" i="4"/>
  <c r="S103" i="4"/>
  <c r="BG102" i="4"/>
  <c r="AP102" i="4"/>
  <c r="AK102" i="4"/>
  <c r="AI102" i="4"/>
  <c r="BF102" i="4" s="1"/>
  <c r="AC102" i="4"/>
  <c r="Y102" i="4"/>
  <c r="S102" i="4"/>
  <c r="AB102" i="4" s="1"/>
  <c r="BG101" i="4"/>
  <c r="AY101" i="4"/>
  <c r="AX101" i="4"/>
  <c r="AV101" i="4"/>
  <c r="AP101" i="4"/>
  <c r="AJ101" i="4"/>
  <c r="AI101" i="4"/>
  <c r="BF101" i="4" s="1"/>
  <c r="AC101" i="4"/>
  <c r="Y101" i="4"/>
  <c r="S101" i="4"/>
  <c r="BG100" i="4"/>
  <c r="AY100" i="4"/>
  <c r="AX100" i="4"/>
  <c r="AV100" i="4"/>
  <c r="AP100" i="4"/>
  <c r="AK100" i="4"/>
  <c r="AI100" i="4"/>
  <c r="BF100" i="4" s="1"/>
  <c r="AC100" i="4"/>
  <c r="Y100" i="4"/>
  <c r="S100" i="4"/>
  <c r="AB100" i="4" s="1"/>
  <c r="BG99" i="4"/>
  <c r="AY99" i="4"/>
  <c r="AX99" i="4"/>
  <c r="AV99" i="4"/>
  <c r="AP99" i="4"/>
  <c r="AJ99" i="4"/>
  <c r="AI99" i="4"/>
  <c r="BF99" i="4" s="1"/>
  <c r="AC99" i="4"/>
  <c r="Y99" i="4"/>
  <c r="S99" i="4"/>
  <c r="BG98" i="4"/>
  <c r="AP98" i="4"/>
  <c r="AK98" i="4"/>
  <c r="AI98" i="4"/>
  <c r="BF98" i="4" s="1"/>
  <c r="AC98" i="4"/>
  <c r="Y98" i="4"/>
  <c r="S98" i="4"/>
  <c r="BG97" i="4"/>
  <c r="AY97" i="4"/>
  <c r="AX97" i="4"/>
  <c r="AV97" i="4"/>
  <c r="AP97" i="4"/>
  <c r="AJ97" i="4"/>
  <c r="AI97" i="4"/>
  <c r="BF97" i="4" s="1"/>
  <c r="AC97" i="4"/>
  <c r="Y97" i="4"/>
  <c r="S97" i="4"/>
  <c r="AB97" i="4" s="1"/>
  <c r="BG96" i="4"/>
  <c r="AY96" i="4"/>
  <c r="AX96" i="4"/>
  <c r="AV96" i="4"/>
  <c r="AP96" i="4"/>
  <c r="AK96" i="4"/>
  <c r="AI96" i="4"/>
  <c r="BF96" i="4" s="1"/>
  <c r="AC96" i="4"/>
  <c r="Y96" i="4"/>
  <c r="S96" i="4"/>
  <c r="AB96" i="4" s="1"/>
  <c r="BG95" i="4"/>
  <c r="AY95" i="4"/>
  <c r="AX95" i="4"/>
  <c r="AV95" i="4"/>
  <c r="AP95" i="4"/>
  <c r="AK95" i="4"/>
  <c r="AI95" i="4"/>
  <c r="BF95" i="4" s="1"/>
  <c r="AC95" i="4"/>
  <c r="Y95" i="4"/>
  <c r="S95" i="4"/>
  <c r="BG94" i="4"/>
  <c r="AY94" i="4"/>
  <c r="AX94" i="4"/>
  <c r="AV94" i="4"/>
  <c r="AP94" i="4"/>
  <c r="AJ94" i="4"/>
  <c r="AI94" i="4"/>
  <c r="BF94" i="4" s="1"/>
  <c r="AC94" i="4"/>
  <c r="Y94" i="4"/>
  <c r="S94" i="4"/>
  <c r="AB94" i="4" s="1"/>
  <c r="BG93" i="4"/>
  <c r="AV93" i="4"/>
  <c r="AP93" i="4"/>
  <c r="AK93" i="4"/>
  <c r="AI93" i="4"/>
  <c r="BF93" i="4" s="1"/>
  <c r="AC93" i="4"/>
  <c r="Y93" i="4"/>
  <c r="S93" i="4"/>
  <c r="AB93" i="4" s="1"/>
  <c r="BG92" i="4"/>
  <c r="AY92" i="4"/>
  <c r="AX92" i="4"/>
  <c r="AP92" i="4"/>
  <c r="AJ92" i="4"/>
  <c r="AI92" i="4"/>
  <c r="BF92" i="4" s="1"/>
  <c r="AC92" i="4"/>
  <c r="Y92" i="4"/>
  <c r="S92" i="4"/>
  <c r="AB92" i="4" s="1"/>
  <c r="BG91" i="4"/>
  <c r="AY91" i="4"/>
  <c r="AX91" i="4"/>
  <c r="AV91" i="4"/>
  <c r="AP91" i="4"/>
  <c r="AJ91" i="4"/>
  <c r="AI91" i="4"/>
  <c r="BF91" i="4" s="1"/>
  <c r="AC91" i="4"/>
  <c r="Y91" i="4"/>
  <c r="S91" i="4"/>
  <c r="AB91" i="4" s="1"/>
  <c r="BG90" i="4"/>
  <c r="AY90" i="4"/>
  <c r="AX90" i="4"/>
  <c r="AV90" i="4"/>
  <c r="AP90" i="4"/>
  <c r="AK90" i="4"/>
  <c r="AI90" i="4"/>
  <c r="BF90" i="4" s="1"/>
  <c r="AC90" i="4"/>
  <c r="Y90" i="4"/>
  <c r="S90" i="4"/>
  <c r="AB90" i="4" s="1"/>
  <c r="BG89" i="4"/>
  <c r="AP89" i="4"/>
  <c r="AJ89" i="4"/>
  <c r="AI89" i="4"/>
  <c r="BF89" i="4" s="1"/>
  <c r="AC89" i="4"/>
  <c r="Y89" i="4"/>
  <c r="S89" i="4"/>
  <c r="AB89" i="4" s="1"/>
  <c r="BG88" i="4"/>
  <c r="AV88" i="4"/>
  <c r="AP88" i="4"/>
  <c r="AJ88" i="4"/>
  <c r="AI88" i="4"/>
  <c r="BF88" i="4" s="1"/>
  <c r="AC88" i="4"/>
  <c r="Y88" i="4"/>
  <c r="S88" i="4"/>
  <c r="AB88" i="4" s="1"/>
  <c r="R88" i="4"/>
  <c r="BG87" i="4"/>
  <c r="AV87" i="4"/>
  <c r="AP87" i="4"/>
  <c r="AJ87" i="4"/>
  <c r="AI87" i="4"/>
  <c r="BF87" i="4" s="1"/>
  <c r="AC87" i="4"/>
  <c r="Y87" i="4"/>
  <c r="V87" i="4"/>
  <c r="S87" i="4"/>
  <c r="BG86" i="4"/>
  <c r="AY86" i="4"/>
  <c r="AX86" i="4"/>
  <c r="AV86" i="4"/>
  <c r="AP86" i="4"/>
  <c r="AK86" i="4"/>
  <c r="AI86" i="4"/>
  <c r="BF86" i="4" s="1"/>
  <c r="AC86" i="4"/>
  <c r="Y86" i="4"/>
  <c r="S86" i="4"/>
  <c r="AB86" i="4" s="1"/>
  <c r="BG85" i="4"/>
  <c r="AV85" i="4"/>
  <c r="AP85" i="4"/>
  <c r="AJ85" i="4"/>
  <c r="AI85" i="4"/>
  <c r="BF85" i="4" s="1"/>
  <c r="AC85" i="4"/>
  <c r="Y85" i="4"/>
  <c r="S85" i="4"/>
  <c r="AB85" i="4" s="1"/>
  <c r="BG84" i="4"/>
  <c r="AV84" i="4"/>
  <c r="AP84" i="4"/>
  <c r="AM84" i="4"/>
  <c r="AI84" i="4"/>
  <c r="BF84" i="4" s="1"/>
  <c r="AC84" i="4"/>
  <c r="Y84" i="4"/>
  <c r="S84" i="4"/>
  <c r="AB84" i="4" s="1"/>
  <c r="R84" i="4"/>
  <c r="BG83" i="4"/>
  <c r="AY83" i="4"/>
  <c r="AX83" i="4"/>
  <c r="AV83" i="4"/>
  <c r="AE83" i="4"/>
  <c r="AC83" i="4"/>
  <c r="Y83" i="4"/>
  <c r="S83" i="4"/>
  <c r="BG82" i="4"/>
  <c r="AV82" i="4"/>
  <c r="AE82" i="4"/>
  <c r="AC82" i="4"/>
  <c r="Y82" i="4"/>
  <c r="S82" i="4"/>
  <c r="AB82" i="4" s="1"/>
  <c r="BG81" i="4"/>
  <c r="AY81" i="4"/>
  <c r="AX81" i="4"/>
  <c r="AV81" i="4"/>
  <c r="AP81" i="4"/>
  <c r="AE81" i="4"/>
  <c r="AI81" i="4" s="1"/>
  <c r="BF81" i="4" s="1"/>
  <c r="AC81" i="4"/>
  <c r="Y81" i="4"/>
  <c r="S81" i="4"/>
  <c r="AB81" i="4" s="1"/>
  <c r="BG80" i="4"/>
  <c r="AY80" i="4"/>
  <c r="AX80" i="4"/>
  <c r="AV80" i="4"/>
  <c r="AE80" i="4"/>
  <c r="AJ80" i="4" s="1"/>
  <c r="AC80" i="4"/>
  <c r="Y80" i="4"/>
  <c r="S80" i="4"/>
  <c r="AB80" i="4" s="1"/>
  <c r="BG79" i="4"/>
  <c r="AV79" i="4"/>
  <c r="AP79" i="4"/>
  <c r="AJ79" i="4"/>
  <c r="AE79" i="4"/>
  <c r="AI79" i="4" s="1"/>
  <c r="BF79" i="4" s="1"/>
  <c r="AC79" i="4"/>
  <c r="Y79" i="4"/>
  <c r="S79" i="4"/>
  <c r="AB79" i="4" s="1"/>
  <c r="BG78" i="4"/>
  <c r="AY78" i="4"/>
  <c r="AX78" i="4"/>
  <c r="AV78" i="4"/>
  <c r="AP78" i="4"/>
  <c r="AE78" i="4"/>
  <c r="AK78" i="4" s="1"/>
  <c r="AC78" i="4"/>
  <c r="Y78" i="4"/>
  <c r="S78" i="4"/>
  <c r="AB78" i="4" s="1"/>
  <c r="BG77" i="4"/>
  <c r="AE77" i="4"/>
  <c r="AJ77" i="4" s="1"/>
  <c r="AC77" i="4"/>
  <c r="Y77" i="4"/>
  <c r="S77" i="4"/>
  <c r="BG76" i="4"/>
  <c r="AY76" i="4"/>
  <c r="AX76" i="4"/>
  <c r="AV76" i="4"/>
  <c r="AP76" i="4"/>
  <c r="AE76" i="4"/>
  <c r="AC76" i="4"/>
  <c r="Y76" i="4"/>
  <c r="S76" i="4"/>
  <c r="AB76" i="4" s="1"/>
  <c r="BG75" i="4"/>
  <c r="AY75" i="4"/>
  <c r="AX75" i="4"/>
  <c r="AE75" i="4"/>
  <c r="AJ75" i="4" s="1"/>
  <c r="AC75" i="4"/>
  <c r="Y75" i="4"/>
  <c r="S75" i="4"/>
  <c r="BG74" i="4"/>
  <c r="AY74" i="4"/>
  <c r="AX74" i="4"/>
  <c r="AE74" i="4"/>
  <c r="AC74" i="4"/>
  <c r="Y74" i="4"/>
  <c r="S74" i="4"/>
  <c r="AB74" i="4" s="1"/>
  <c r="BG73" i="4"/>
  <c r="AV73" i="4"/>
  <c r="AP73" i="4"/>
  <c r="AE73" i="4"/>
  <c r="AI73" i="4" s="1"/>
  <c r="BF73" i="4" s="1"/>
  <c r="AC73" i="4"/>
  <c r="Y73" i="4"/>
  <c r="S73" i="4"/>
  <c r="AB73" i="4" s="1"/>
  <c r="BG72" i="4"/>
  <c r="AV72" i="4"/>
  <c r="AP72" i="4"/>
  <c r="AE72" i="4"/>
  <c r="AC72" i="4"/>
  <c r="Y72" i="4"/>
  <c r="S72" i="4"/>
  <c r="AB72" i="4" s="1"/>
  <c r="BG71" i="4"/>
  <c r="AY71" i="4"/>
  <c r="AX71" i="4"/>
  <c r="AV71" i="4"/>
  <c r="AP71" i="4"/>
  <c r="AE71" i="4"/>
  <c r="AC71" i="4"/>
  <c r="Y71" i="4"/>
  <c r="S71" i="4"/>
  <c r="AB71" i="4" s="1"/>
  <c r="BG70" i="4"/>
  <c r="AY70" i="4"/>
  <c r="AV70" i="4"/>
  <c r="AP70" i="4"/>
  <c r="AE70" i="4"/>
  <c r="AJ70" i="4" s="1"/>
  <c r="AC70" i="4"/>
  <c r="Y70" i="4"/>
  <c r="S70" i="4"/>
  <c r="BG69" i="4"/>
  <c r="AY69" i="4"/>
  <c r="AX69" i="4"/>
  <c r="AV69" i="4"/>
  <c r="AP69" i="4"/>
  <c r="AE69" i="4"/>
  <c r="AC69" i="4"/>
  <c r="Y69" i="4"/>
  <c r="S69" i="4"/>
  <c r="BG68" i="4"/>
  <c r="AY68" i="4"/>
  <c r="AX68" i="4"/>
  <c r="AV68" i="4"/>
  <c r="AE68" i="4"/>
  <c r="AK68" i="4" s="1"/>
  <c r="AC68" i="4"/>
  <c r="Y68" i="4"/>
  <c r="S68" i="4"/>
  <c r="BG67" i="4"/>
  <c r="AV67" i="4"/>
  <c r="AP67" i="4"/>
  <c r="AE67" i="4"/>
  <c r="AK67" i="4" s="1"/>
  <c r="AC67" i="4"/>
  <c r="Y67" i="4"/>
  <c r="S67" i="4"/>
  <c r="AB67" i="4" s="1"/>
  <c r="BG66" i="4"/>
  <c r="AP66" i="4"/>
  <c r="AE66" i="4"/>
  <c r="AI66" i="4" s="1"/>
  <c r="BF66" i="4" s="1"/>
  <c r="AC66" i="4"/>
  <c r="Y66" i="4"/>
  <c r="S66" i="4"/>
  <c r="AB66" i="4" s="1"/>
  <c r="BG65" i="4"/>
  <c r="AY65" i="4"/>
  <c r="AX65" i="4"/>
  <c r="AV65" i="4"/>
  <c r="AP65" i="4"/>
  <c r="AE65" i="4"/>
  <c r="AC65" i="4"/>
  <c r="Y65" i="4"/>
  <c r="S65" i="4"/>
  <c r="BG64" i="4"/>
  <c r="AV64" i="4"/>
  <c r="AP64" i="4"/>
  <c r="AE64" i="4"/>
  <c r="AC64" i="4"/>
  <c r="Y64" i="4"/>
  <c r="S64" i="4"/>
  <c r="AB64" i="4" s="1"/>
  <c r="BG63" i="4"/>
  <c r="AP63" i="4"/>
  <c r="AE63" i="4"/>
  <c r="AI63" i="4" s="1"/>
  <c r="BF63" i="4" s="1"/>
  <c r="AC63" i="4"/>
  <c r="Y63" i="4"/>
  <c r="S63" i="4"/>
  <c r="BG62" i="4"/>
  <c r="AY62" i="4"/>
  <c r="AX62" i="4"/>
  <c r="AV62" i="4"/>
  <c r="AE62" i="4"/>
  <c r="AI62" i="4" s="1"/>
  <c r="BF62" i="4" s="1"/>
  <c r="AC62" i="4"/>
  <c r="Y62" i="4"/>
  <c r="S62" i="4"/>
  <c r="BG61" i="4"/>
  <c r="AY61" i="4"/>
  <c r="AX61" i="4"/>
  <c r="AV61" i="4"/>
  <c r="AP61" i="4"/>
  <c r="AE61" i="4"/>
  <c r="AJ61" i="4" s="1"/>
  <c r="AC61" i="4"/>
  <c r="Y61" i="4"/>
  <c r="S61" i="4"/>
  <c r="AY60" i="4"/>
  <c r="AX60" i="4"/>
  <c r="AP60" i="4"/>
  <c r="AH60" i="4"/>
  <c r="AE60" i="4"/>
  <c r="AC60" i="4"/>
  <c r="Y60" i="4"/>
  <c r="S60" i="4"/>
  <c r="AB60" i="4" s="1"/>
  <c r="BG59" i="4"/>
  <c r="AY59" i="4"/>
  <c r="AX59" i="4"/>
  <c r="AV59" i="4"/>
  <c r="AP59" i="4"/>
  <c r="AE59" i="4"/>
  <c r="AC59" i="4"/>
  <c r="Y59" i="4"/>
  <c r="S59" i="4"/>
  <c r="BG58" i="4"/>
  <c r="AY58" i="4"/>
  <c r="AX58" i="4"/>
  <c r="AV58" i="4"/>
  <c r="AE58" i="4"/>
  <c r="AI58" i="4" s="1"/>
  <c r="BF58" i="4" s="1"/>
  <c r="AC58" i="4"/>
  <c r="Y58" i="4"/>
  <c r="S58" i="4"/>
  <c r="AB58" i="4" s="1"/>
  <c r="BG57" i="4"/>
  <c r="AE57" i="4"/>
  <c r="AI57" i="4" s="1"/>
  <c r="BF57" i="4" s="1"/>
  <c r="AC57" i="4"/>
  <c r="Y57" i="4"/>
  <c r="S57" i="4"/>
  <c r="BG56" i="4"/>
  <c r="AY56" i="4"/>
  <c r="AX56" i="4"/>
  <c r="AV56" i="4"/>
  <c r="AP56" i="4"/>
  <c r="AE56" i="4"/>
  <c r="AI56" i="4" s="1"/>
  <c r="BF56" i="4" s="1"/>
  <c r="AC56" i="4"/>
  <c r="Y56" i="4"/>
  <c r="S56" i="4"/>
  <c r="AB56" i="4" s="1"/>
  <c r="BG55" i="4"/>
  <c r="AV55" i="4"/>
  <c r="AP55" i="4"/>
  <c r="AJ55" i="4"/>
  <c r="AE55" i="4"/>
  <c r="AI55" i="4" s="1"/>
  <c r="BF55" i="4" s="1"/>
  <c r="AC55" i="4"/>
  <c r="Y55" i="4"/>
  <c r="S55" i="4"/>
  <c r="BG54" i="4"/>
  <c r="AV54" i="4"/>
  <c r="AP54" i="4"/>
  <c r="AJ54" i="4"/>
  <c r="AE54" i="4"/>
  <c r="AC54" i="4"/>
  <c r="Y54" i="4"/>
  <c r="S54" i="4"/>
  <c r="BG53" i="4"/>
  <c r="AV53" i="4"/>
  <c r="AP53" i="4"/>
  <c r="AJ53" i="4"/>
  <c r="AE53" i="4"/>
  <c r="AI53" i="4" s="1"/>
  <c r="BF53" i="4" s="1"/>
  <c r="AC53" i="4"/>
  <c r="Y53" i="4"/>
  <c r="S53" i="4"/>
  <c r="BG52" i="4"/>
  <c r="AV52" i="4"/>
  <c r="AP52" i="4"/>
  <c r="AJ52" i="4"/>
  <c r="AE52" i="4"/>
  <c r="AI52" i="4" s="1"/>
  <c r="BF52" i="4" s="1"/>
  <c r="AC52" i="4"/>
  <c r="Y52" i="4"/>
  <c r="S52" i="4"/>
  <c r="AB52" i="4" s="1"/>
  <c r="BG51" i="4"/>
  <c r="AY51" i="4"/>
  <c r="AX51" i="4"/>
  <c r="AV51" i="4"/>
  <c r="AP51" i="4"/>
  <c r="AE51" i="4"/>
  <c r="AI51" i="4" s="1"/>
  <c r="BF51" i="4" s="1"/>
  <c r="AC51" i="4"/>
  <c r="Y51" i="4"/>
  <c r="S51" i="4"/>
  <c r="BG50" i="4"/>
  <c r="AY50" i="4"/>
  <c r="AX50" i="4"/>
  <c r="AV50" i="4"/>
  <c r="AP50" i="4"/>
  <c r="AE50" i="4"/>
  <c r="AC50" i="4"/>
  <c r="Y50" i="4"/>
  <c r="S50" i="4"/>
  <c r="BG49" i="4"/>
  <c r="AY49" i="4"/>
  <c r="AX49" i="4"/>
  <c r="AV49" i="4"/>
  <c r="AP49" i="4"/>
  <c r="AE49" i="4"/>
  <c r="AI49" i="4" s="1"/>
  <c r="BF49" i="4" s="1"/>
  <c r="AC49" i="4"/>
  <c r="Y49" i="4"/>
  <c r="S49" i="4"/>
  <c r="BG48" i="4"/>
  <c r="AY48" i="4"/>
  <c r="AX48" i="4"/>
  <c r="AV48" i="4"/>
  <c r="AP48" i="4"/>
  <c r="AE48" i="4"/>
  <c r="AI48" i="4" s="1"/>
  <c r="BF48" i="4" s="1"/>
  <c r="AC48" i="4"/>
  <c r="Y48" i="4"/>
  <c r="S48" i="4"/>
  <c r="AB48" i="4" s="1"/>
  <c r="BG47" i="4"/>
  <c r="AY47" i="4"/>
  <c r="AX47" i="4"/>
  <c r="AV47" i="4"/>
  <c r="AP47" i="4"/>
  <c r="AE47" i="4"/>
  <c r="AI47" i="4" s="1"/>
  <c r="BF47" i="4" s="1"/>
  <c r="AC47" i="4"/>
  <c r="Y47" i="4"/>
  <c r="S47" i="4"/>
  <c r="AB47" i="4" s="1"/>
  <c r="BG46" i="4"/>
  <c r="AY46" i="4"/>
  <c r="AX46" i="4"/>
  <c r="AV46" i="4"/>
  <c r="AP46" i="4"/>
  <c r="AE46" i="4"/>
  <c r="AK46" i="4" s="1"/>
  <c r="AC46" i="4"/>
  <c r="Y46" i="4"/>
  <c r="S46" i="4"/>
  <c r="AB46" i="4" s="1"/>
  <c r="BG45" i="4"/>
  <c r="AY45" i="4"/>
  <c r="AX45" i="4"/>
  <c r="AV45" i="4"/>
  <c r="AP45" i="4"/>
  <c r="AE45" i="4"/>
  <c r="AI45" i="4" s="1"/>
  <c r="BF45" i="4" s="1"/>
  <c r="AC45" i="4"/>
  <c r="Y45" i="4"/>
  <c r="S45" i="4"/>
  <c r="AB45" i="4" s="1"/>
  <c r="BG44" i="4"/>
  <c r="AY44" i="4"/>
  <c r="AX44" i="4"/>
  <c r="AV44" i="4"/>
  <c r="AP44" i="4"/>
  <c r="AE44" i="4"/>
  <c r="AJ44" i="4" s="1"/>
  <c r="AC44" i="4"/>
  <c r="Y44" i="4"/>
  <c r="S44" i="4"/>
  <c r="AB44" i="4" s="1"/>
  <c r="BG43" i="4"/>
  <c r="AV43" i="4"/>
  <c r="AP43" i="4"/>
  <c r="AJ43" i="4"/>
  <c r="AK43" i="4" s="1"/>
  <c r="AI43" i="4"/>
  <c r="BF43" i="4" s="1"/>
  <c r="AC43" i="4"/>
  <c r="Y43" i="4"/>
  <c r="S43" i="4"/>
  <c r="AB43" i="4" s="1"/>
  <c r="BG42" i="4"/>
  <c r="AY42" i="4"/>
  <c r="AX42" i="4"/>
  <c r="AV42" i="4"/>
  <c r="AP42" i="4"/>
  <c r="AK42" i="4"/>
  <c r="AI42" i="4"/>
  <c r="BF42" i="4" s="1"/>
  <c r="AC42" i="4"/>
  <c r="Y42" i="4"/>
  <c r="S42" i="4"/>
  <c r="BG41" i="4"/>
  <c r="AV41" i="4"/>
  <c r="AP41" i="4"/>
  <c r="AK41" i="4"/>
  <c r="AI41" i="4"/>
  <c r="BF41" i="4" s="1"/>
  <c r="AC41" i="4"/>
  <c r="Y41" i="4"/>
  <c r="S41" i="4"/>
  <c r="AB41" i="4" s="1"/>
  <c r="BG40" i="4"/>
  <c r="AY40" i="4"/>
  <c r="AX40" i="4"/>
  <c r="AV40" i="4"/>
  <c r="AP40" i="4"/>
  <c r="AK40" i="4"/>
  <c r="AI40" i="4"/>
  <c r="BF40" i="4" s="1"/>
  <c r="AC40" i="4"/>
  <c r="Y40" i="4"/>
  <c r="V40" i="4"/>
  <c r="S40" i="4"/>
  <c r="BG39" i="4"/>
  <c r="AY39" i="4"/>
  <c r="AX39" i="4"/>
  <c r="AV39" i="4"/>
  <c r="AQ39" i="4"/>
  <c r="AP39" i="4" s="1"/>
  <c r="AK39" i="4"/>
  <c r="AI39" i="4"/>
  <c r="BF39" i="4" s="1"/>
  <c r="AC39" i="4"/>
  <c r="Y39" i="4"/>
  <c r="V39" i="4"/>
  <c r="S39" i="4"/>
  <c r="BG38" i="4"/>
  <c r="AP38" i="4"/>
  <c r="AI38" i="4"/>
  <c r="BF38" i="4" s="1"/>
  <c r="AC38" i="4"/>
  <c r="Y38" i="4"/>
  <c r="V38" i="4"/>
  <c r="S38" i="4"/>
  <c r="AB38" i="4" s="1"/>
  <c r="BG37" i="4"/>
  <c r="AY37" i="4"/>
  <c r="AX37" i="4"/>
  <c r="AV37" i="4"/>
  <c r="AK37" i="4"/>
  <c r="AI37" i="4"/>
  <c r="BF37" i="4" s="1"/>
  <c r="AC37" i="4"/>
  <c r="Y37" i="4"/>
  <c r="V37" i="4"/>
  <c r="S37" i="4"/>
  <c r="AB37" i="4" s="1"/>
  <c r="BG36" i="4"/>
  <c r="AY36" i="4"/>
  <c r="AX36" i="4"/>
  <c r="AV36" i="4"/>
  <c r="AP36" i="4"/>
  <c r="AK36" i="4"/>
  <c r="AI36" i="4"/>
  <c r="BF36" i="4" s="1"/>
  <c r="AC36" i="4"/>
  <c r="Y36" i="4"/>
  <c r="V36" i="4"/>
  <c r="S36" i="4"/>
  <c r="AB36" i="4" s="1"/>
  <c r="BG35" i="4"/>
  <c r="AY35" i="4"/>
  <c r="AX35" i="4"/>
  <c r="AV35" i="4"/>
  <c r="AP35" i="4"/>
  <c r="AK35" i="4"/>
  <c r="AI35" i="4"/>
  <c r="BF35" i="4" s="1"/>
  <c r="AC35" i="4"/>
  <c r="Y35" i="4"/>
  <c r="V35" i="4"/>
  <c r="S35" i="4"/>
  <c r="AB35" i="4" s="1"/>
  <c r="BG34" i="4"/>
  <c r="AP34" i="4"/>
  <c r="AI34" i="4"/>
  <c r="BF34" i="4" s="1"/>
  <c r="AC34" i="4"/>
  <c r="Y34" i="4"/>
  <c r="V34" i="4"/>
  <c r="S34" i="4"/>
  <c r="AB34" i="4" s="1"/>
  <c r="BG33" i="4"/>
  <c r="AP33" i="4"/>
  <c r="AK33" i="4"/>
  <c r="AI33" i="4"/>
  <c r="BF33" i="4" s="1"/>
  <c r="AC33" i="4"/>
  <c r="Y33" i="4"/>
  <c r="V33" i="4"/>
  <c r="S33" i="4"/>
  <c r="BG32" i="4"/>
  <c r="AP32" i="4"/>
  <c r="AK32" i="4"/>
  <c r="AI32" i="4"/>
  <c r="BF32" i="4" s="1"/>
  <c r="AC32" i="4"/>
  <c r="Y32" i="4"/>
  <c r="V32" i="4"/>
  <c r="S32" i="4"/>
  <c r="AB32" i="4" s="1"/>
  <c r="BG31" i="4"/>
  <c r="AY31" i="4"/>
  <c r="AX31" i="4"/>
  <c r="AV31" i="4"/>
  <c r="AP31" i="4"/>
  <c r="AI31" i="4"/>
  <c r="BF31" i="4" s="1"/>
  <c r="AC31" i="4"/>
  <c r="Y31" i="4"/>
  <c r="V31" i="4"/>
  <c r="S31" i="4"/>
  <c r="BG30" i="4"/>
  <c r="AY30" i="4"/>
  <c r="AX30" i="4"/>
  <c r="AV30" i="4"/>
  <c r="AP30" i="4"/>
  <c r="AK30" i="4"/>
  <c r="AI30" i="4"/>
  <c r="BF30" i="4" s="1"/>
  <c r="AC30" i="4"/>
  <c r="Y30" i="4"/>
  <c r="V30" i="4"/>
  <c r="S30" i="4"/>
  <c r="BG29" i="4"/>
  <c r="AY29" i="4"/>
  <c r="AX29" i="4"/>
  <c r="AV29" i="4"/>
  <c r="AJ29" i="4"/>
  <c r="AI29" i="4"/>
  <c r="BF29" i="4" s="1"/>
  <c r="AC29" i="4"/>
  <c r="Y29" i="4"/>
  <c r="S29" i="4"/>
  <c r="BG28" i="4"/>
  <c r="AY28" i="4"/>
  <c r="AX28" i="4"/>
  <c r="AV28" i="4"/>
  <c r="AP28" i="4"/>
  <c r="AK28" i="4"/>
  <c r="AI28" i="4"/>
  <c r="BF28" i="4" s="1"/>
  <c r="AC28" i="4"/>
  <c r="Y28" i="4"/>
  <c r="V28" i="4"/>
  <c r="S28" i="4"/>
  <c r="BG27" i="4"/>
  <c r="AY27" i="4"/>
  <c r="AX27" i="4"/>
  <c r="AV27" i="4"/>
  <c r="AR27" i="4"/>
  <c r="AK27" i="4"/>
  <c r="AI27" i="4"/>
  <c r="BF27" i="4" s="1"/>
  <c r="AC27" i="4"/>
  <c r="Y27" i="4"/>
  <c r="V27" i="4"/>
  <c r="S27" i="4"/>
  <c r="AB27" i="4" s="1"/>
  <c r="BG26" i="4"/>
  <c r="AY26" i="4"/>
  <c r="AX26" i="4"/>
  <c r="AV26" i="4"/>
  <c r="AP26" i="4"/>
  <c r="AK26" i="4"/>
  <c r="AI26" i="4"/>
  <c r="BF26" i="4" s="1"/>
  <c r="AC26" i="4"/>
  <c r="Y26" i="4"/>
  <c r="V26" i="4"/>
  <c r="S26" i="4"/>
  <c r="BG25" i="4"/>
  <c r="AY25" i="4"/>
  <c r="AX25" i="4"/>
  <c r="AV25" i="4"/>
  <c r="AP25" i="4"/>
  <c r="AK25" i="4"/>
  <c r="AI25" i="4"/>
  <c r="BF25" i="4" s="1"/>
  <c r="AC25" i="4"/>
  <c r="Y25" i="4"/>
  <c r="V25" i="4"/>
  <c r="S25" i="4"/>
  <c r="AB25" i="4" s="1"/>
  <c r="BG24" i="4"/>
  <c r="AY24" i="4"/>
  <c r="AX24" i="4"/>
  <c r="AV24" i="4"/>
  <c r="AP24" i="4"/>
  <c r="AK24" i="4"/>
  <c r="AI24" i="4"/>
  <c r="BF24" i="4" s="1"/>
  <c r="AC24" i="4"/>
  <c r="Y24" i="4"/>
  <c r="V24" i="4"/>
  <c r="S24" i="4"/>
  <c r="BG23" i="4"/>
  <c r="AY23" i="4"/>
  <c r="AX23" i="4"/>
  <c r="AV23" i="4"/>
  <c r="AK23" i="4"/>
  <c r="AI23" i="4"/>
  <c r="BF23" i="4" s="1"/>
  <c r="AC23" i="4"/>
  <c r="Y23" i="4"/>
  <c r="S23" i="4"/>
  <c r="BG22" i="4"/>
  <c r="AY22" i="4"/>
  <c r="AX22" i="4"/>
  <c r="AV22" i="4"/>
  <c r="AP22" i="4"/>
  <c r="AK22" i="4"/>
  <c r="AI22" i="4"/>
  <c r="BF22" i="4" s="1"/>
  <c r="AC22" i="4"/>
  <c r="Y22" i="4"/>
  <c r="V22" i="4"/>
  <c r="S22" i="4"/>
  <c r="BG21" i="4"/>
  <c r="AY21" i="4"/>
  <c r="AX21" i="4"/>
  <c r="AV21" i="4"/>
  <c r="AP21" i="4"/>
  <c r="AJ21" i="4"/>
  <c r="AI21" i="4"/>
  <c r="BF21" i="4" s="1"/>
  <c r="AC21" i="4"/>
  <c r="Y21" i="4"/>
  <c r="V21" i="4"/>
  <c r="S21" i="4"/>
  <c r="BG20" i="4"/>
  <c r="AY20" i="4"/>
  <c r="AX20" i="4"/>
  <c r="AV20" i="4"/>
  <c r="AP20" i="4"/>
  <c r="AK20" i="4"/>
  <c r="AI20" i="4"/>
  <c r="BF20" i="4" s="1"/>
  <c r="AC20" i="4"/>
  <c r="Y20" i="4"/>
  <c r="V20" i="4"/>
  <c r="S20" i="4"/>
  <c r="AB20" i="4" s="1"/>
  <c r="BG19" i="4"/>
  <c r="AY19" i="4"/>
  <c r="AX19" i="4"/>
  <c r="AV19" i="4"/>
  <c r="AP19" i="4"/>
  <c r="AK19" i="4"/>
  <c r="AI19" i="4"/>
  <c r="BF19" i="4" s="1"/>
  <c r="AC19" i="4"/>
  <c r="Y19" i="4"/>
  <c r="V19" i="4"/>
  <c r="S19" i="4"/>
  <c r="BG18" i="4"/>
  <c r="AV18" i="4"/>
  <c r="AK18" i="4"/>
  <c r="AI18" i="4"/>
  <c r="BF18" i="4" s="1"/>
  <c r="AC18" i="4"/>
  <c r="Y18" i="4"/>
  <c r="V18" i="4"/>
  <c r="S18" i="4"/>
  <c r="BG17" i="4"/>
  <c r="AY17" i="4"/>
  <c r="AX17" i="4"/>
  <c r="AV17" i="4"/>
  <c r="AK17" i="4"/>
  <c r="AI17" i="4"/>
  <c r="BF17" i="4" s="1"/>
  <c r="AC17" i="4"/>
  <c r="Y17" i="4"/>
  <c r="V17" i="4"/>
  <c r="S17" i="4"/>
  <c r="AB17" i="4" s="1"/>
  <c r="BG16" i="4"/>
  <c r="AV16" i="4"/>
  <c r="AK16" i="4"/>
  <c r="AI16" i="4"/>
  <c r="BF16" i="4" s="1"/>
  <c r="AC16" i="4"/>
  <c r="Y16" i="4"/>
  <c r="V16" i="4"/>
  <c r="S16" i="4"/>
  <c r="AB16" i="4" s="1"/>
  <c r="BG15" i="4"/>
  <c r="AY15" i="4"/>
  <c r="AX15" i="4"/>
  <c r="AV15" i="4"/>
  <c r="AP15" i="4"/>
  <c r="AK15" i="4"/>
  <c r="AI15" i="4"/>
  <c r="BF15" i="4" s="1"/>
  <c r="AC15" i="4"/>
  <c r="Y15" i="4"/>
  <c r="S15" i="4"/>
  <c r="BG14" i="4"/>
  <c r="AV14" i="4"/>
  <c r="AP14" i="4"/>
  <c r="AK14" i="4"/>
  <c r="AI14" i="4"/>
  <c r="BF14" i="4" s="1"/>
  <c r="AC14" i="4"/>
  <c r="Y14" i="4"/>
  <c r="V14" i="4"/>
  <c r="S14" i="4"/>
  <c r="BG13" i="4"/>
  <c r="AV13" i="4"/>
  <c r="AP13" i="4"/>
  <c r="AJ13" i="4"/>
  <c r="AI13" i="4"/>
  <c r="BF13" i="4" s="1"/>
  <c r="AC13" i="4"/>
  <c r="Y13" i="4"/>
  <c r="V13" i="4"/>
  <c r="S13" i="4"/>
  <c r="BG12" i="4"/>
  <c r="AY12" i="4"/>
  <c r="AX12" i="4"/>
  <c r="AV12" i="4"/>
  <c r="AP12" i="4"/>
  <c r="AK12" i="4"/>
  <c r="AI12" i="4"/>
  <c r="BF12" i="4" s="1"/>
  <c r="AC12" i="4"/>
  <c r="Y12" i="4"/>
  <c r="V12" i="4"/>
  <c r="S12" i="4"/>
  <c r="AB12" i="4" s="1"/>
  <c r="BG11" i="4"/>
  <c r="AY11" i="4"/>
  <c r="AX11" i="4"/>
  <c r="AV11" i="4"/>
  <c r="AP11" i="4"/>
  <c r="AK11" i="4"/>
  <c r="AI11" i="4"/>
  <c r="BF11" i="4" s="1"/>
  <c r="AC11" i="4"/>
  <c r="Y11" i="4"/>
  <c r="V11" i="4"/>
  <c r="S11" i="4"/>
  <c r="BG10" i="4"/>
  <c r="AY10" i="4"/>
  <c r="AX10" i="4"/>
  <c r="AV10" i="4"/>
  <c r="AK10" i="4"/>
  <c r="AI10" i="4"/>
  <c r="BF10" i="4" s="1"/>
  <c r="AC10" i="4"/>
  <c r="Y10" i="4"/>
  <c r="S10" i="4"/>
  <c r="BG9" i="4"/>
  <c r="AY9" i="4"/>
  <c r="AX9" i="4"/>
  <c r="AV9" i="4"/>
  <c r="AP9" i="4"/>
  <c r="AK9" i="4"/>
  <c r="AI9" i="4"/>
  <c r="BF9" i="4" s="1"/>
  <c r="AC9" i="4"/>
  <c r="Y9" i="4"/>
  <c r="S9" i="4"/>
  <c r="BG8" i="4"/>
  <c r="AY8" i="4"/>
  <c r="AX8" i="4"/>
  <c r="AV8" i="4"/>
  <c r="AP8" i="4"/>
  <c r="AK8" i="4"/>
  <c r="AI8" i="4"/>
  <c r="BF8" i="4" s="1"/>
  <c r="AC8" i="4"/>
  <c r="Y8" i="4"/>
  <c r="V8" i="4"/>
  <c r="S8" i="4"/>
  <c r="BG7" i="4"/>
  <c r="AY7" i="4"/>
  <c r="AX7" i="4"/>
  <c r="AV7" i="4"/>
  <c r="AP7" i="4"/>
  <c r="AK7" i="4"/>
  <c r="AI7" i="4"/>
  <c r="BF7" i="4" s="1"/>
  <c r="AC7" i="4"/>
  <c r="Y7" i="4"/>
  <c r="S7" i="4"/>
  <c r="BG6" i="4"/>
  <c r="AY6" i="4"/>
  <c r="AX6" i="4"/>
  <c r="AV6" i="4"/>
  <c r="AP6" i="4"/>
  <c r="AI6" i="4"/>
  <c r="BF6" i="4" s="1"/>
  <c r="AC6" i="4"/>
  <c r="Y6" i="4"/>
  <c r="S6" i="4"/>
  <c r="BG5" i="4"/>
  <c r="AY5" i="4"/>
  <c r="AX5" i="4"/>
  <c r="AV5" i="4"/>
  <c r="AP5" i="4"/>
  <c r="AK5" i="4"/>
  <c r="AI5" i="4"/>
  <c r="BF5" i="4" s="1"/>
  <c r="AC5" i="4"/>
  <c r="Y5" i="4"/>
  <c r="V5" i="4"/>
  <c r="S5" i="4"/>
  <c r="AB5" i="4" s="1"/>
  <c r="CN38" i="2"/>
  <c r="CN24" i="2"/>
  <c r="CN21" i="2"/>
  <c r="AJ114" i="4" l="1"/>
  <c r="AR271" i="4"/>
  <c r="AI232" i="4"/>
  <c r="BF232" i="4" s="1"/>
  <c r="AI201" i="4"/>
  <c r="BF201" i="4" s="1"/>
  <c r="AK192" i="4"/>
  <c r="AI137" i="4"/>
  <c r="BF137" i="4" s="1"/>
  <c r="AH271" i="4"/>
  <c r="AK119" i="4"/>
  <c r="AI157" i="4"/>
  <c r="BF157" i="4" s="1"/>
  <c r="AK177" i="4"/>
  <c r="AK66" i="4"/>
  <c r="AI131" i="4"/>
  <c r="BF131" i="4" s="1"/>
  <c r="AK133" i="4"/>
  <c r="AI139" i="4"/>
  <c r="BF139" i="4" s="1"/>
  <c r="AJ147" i="4"/>
  <c r="AK149" i="4"/>
  <c r="AI173" i="4"/>
  <c r="BF173" i="4" s="1"/>
  <c r="AI225" i="4"/>
  <c r="BF225" i="4" s="1"/>
  <c r="AI135" i="4"/>
  <c r="BF135" i="4" s="1"/>
  <c r="AI140" i="4"/>
  <c r="BF140" i="4" s="1"/>
  <c r="AI216" i="4"/>
  <c r="BF216" i="4" s="1"/>
  <c r="AI227" i="4"/>
  <c r="BF227" i="4" s="1"/>
  <c r="BG60" i="4"/>
  <c r="AI70" i="4"/>
  <c r="BF70" i="4" s="1"/>
  <c r="AK73" i="4"/>
  <c r="AI132" i="4"/>
  <c r="BF132" i="4" s="1"/>
  <c r="AI174" i="4"/>
  <c r="BF174" i="4" s="1"/>
  <c r="AK176" i="4"/>
  <c r="AI200" i="4"/>
  <c r="BF200" i="4" s="1"/>
  <c r="Y271" i="4"/>
  <c r="AK47" i="4"/>
  <c r="AK49" i="4"/>
  <c r="AI68" i="4"/>
  <c r="BF68" i="4" s="1"/>
  <c r="AI77" i="4"/>
  <c r="BF77" i="4" s="1"/>
  <c r="AI134" i="4"/>
  <c r="BF134" i="4" s="1"/>
  <c r="AI141" i="4"/>
  <c r="BF141" i="4" s="1"/>
  <c r="AI166" i="4"/>
  <c r="BF166" i="4" s="1"/>
  <c r="AK169" i="4"/>
  <c r="AI180" i="4"/>
  <c r="BF180" i="4" s="1"/>
  <c r="AI187" i="4"/>
  <c r="BF187" i="4" s="1"/>
  <c r="AI197" i="4"/>
  <c r="BF197" i="4" s="1"/>
  <c r="AI75" i="4"/>
  <c r="BF75" i="4" s="1"/>
  <c r="AK81" i="4"/>
  <c r="AI186" i="4"/>
  <c r="BF186" i="4" s="1"/>
  <c r="AJ56" i="4"/>
  <c r="AI80" i="4"/>
  <c r="BF80" i="4" s="1"/>
  <c r="AK155" i="4"/>
  <c r="AK159" i="4"/>
  <c r="AI196" i="4"/>
  <c r="BF196" i="4" s="1"/>
  <c r="AI206" i="4"/>
  <c r="BF206" i="4" s="1"/>
  <c r="AJ218" i="4"/>
  <c r="AK234" i="4"/>
  <c r="AJ185" i="4"/>
  <c r="AO144" i="4"/>
  <c r="AO271" i="4" s="1"/>
  <c r="BF144" i="4"/>
  <c r="AB24" i="4"/>
  <c r="AK82" i="4"/>
  <c r="AI82" i="4"/>
  <c r="BF82" i="4" s="1"/>
  <c r="AB13" i="4"/>
  <c r="AB50" i="4"/>
  <c r="AB54" i="4"/>
  <c r="AB149" i="4"/>
  <c r="AB162" i="4"/>
  <c r="AB9" i="4"/>
  <c r="AB133" i="4"/>
  <c r="AB250" i="4"/>
  <c r="AB68" i="4"/>
  <c r="AB21" i="4"/>
  <c r="AK50" i="4"/>
  <c r="AI50" i="4"/>
  <c r="BF50" i="4" s="1"/>
  <c r="AK54" i="4"/>
  <c r="AI54" i="4"/>
  <c r="BF54" i="4" s="1"/>
  <c r="AB22" i="4"/>
  <c r="AB59" i="4"/>
  <c r="AK129" i="4"/>
  <c r="AI129" i="4"/>
  <c r="BF129" i="4" s="1"/>
  <c r="AJ136" i="4"/>
  <c r="AI136" i="4"/>
  <c r="BF136" i="4" s="1"/>
  <c r="AB134" i="4"/>
  <c r="AB29" i="4"/>
  <c r="AB101" i="4"/>
  <c r="AK127" i="4"/>
  <c r="AI127" i="4"/>
  <c r="BF127" i="4" s="1"/>
  <c r="AB10" i="4"/>
  <c r="AB19" i="4"/>
  <c r="AB109" i="4"/>
  <c r="AB237" i="4"/>
  <c r="AB242" i="4"/>
  <c r="AB248" i="4"/>
  <c r="AB28" i="4"/>
  <c r="AB42" i="4"/>
  <c r="AI46" i="4"/>
  <c r="BF46" i="4" s="1"/>
  <c r="AI60" i="4"/>
  <c r="BF60" i="4" s="1"/>
  <c r="AK60" i="4"/>
  <c r="AI67" i="4"/>
  <c r="BF67" i="4" s="1"/>
  <c r="AI122" i="4"/>
  <c r="BF122" i="4" s="1"/>
  <c r="AK122" i="4"/>
  <c r="AI167" i="4"/>
  <c r="BF167" i="4" s="1"/>
  <c r="AK167" i="4"/>
  <c r="AB227" i="4"/>
  <c r="AB6" i="4"/>
  <c r="AB135" i="4"/>
  <c r="AB217" i="4"/>
  <c r="AK62" i="4"/>
  <c r="AB70" i="4"/>
  <c r="AK71" i="4"/>
  <c r="AI71" i="4"/>
  <c r="BF71" i="4" s="1"/>
  <c r="AB75" i="4"/>
  <c r="AM271" i="4"/>
  <c r="AJ84" i="4"/>
  <c r="AK113" i="4"/>
  <c r="AI113" i="4"/>
  <c r="BF113" i="4" s="1"/>
  <c r="AK184" i="4"/>
  <c r="AI184" i="4"/>
  <c r="BF184" i="4" s="1"/>
  <c r="AP27" i="4"/>
  <c r="AP271" i="4" s="1"/>
  <c r="AQ271" i="4"/>
  <c r="AJ63" i="4"/>
  <c r="AI78" i="4"/>
  <c r="BF78" i="4" s="1"/>
  <c r="AB103" i="4"/>
  <c r="AB121" i="4"/>
  <c r="AB171" i="4"/>
  <c r="AK178" i="4"/>
  <c r="AI178" i="4"/>
  <c r="BF178" i="4" s="1"/>
  <c r="AJ207" i="4"/>
  <c r="AI207" i="4"/>
  <c r="BF207" i="4" s="1"/>
  <c r="AX271" i="4"/>
  <c r="AB40" i="4"/>
  <c r="AB49" i="4"/>
  <c r="AK59" i="4"/>
  <c r="AI59" i="4"/>
  <c r="BF59" i="4" s="1"/>
  <c r="AI156" i="4"/>
  <c r="BF156" i="4" s="1"/>
  <c r="AK156" i="4"/>
  <c r="AB170" i="4"/>
  <c r="AB173" i="4"/>
  <c r="AI181" i="4"/>
  <c r="BF181" i="4" s="1"/>
  <c r="AK181" i="4"/>
  <c r="AK194" i="4"/>
  <c r="AI194" i="4"/>
  <c r="BF194" i="4" s="1"/>
  <c r="AB77" i="4"/>
  <c r="AB146" i="4"/>
  <c r="AB148" i="4"/>
  <c r="AB154" i="4"/>
  <c r="AB202" i="4"/>
  <c r="AB207" i="4"/>
  <c r="AB262" i="4"/>
  <c r="AI115" i="4"/>
  <c r="BF115" i="4" s="1"/>
  <c r="AB126" i="4"/>
  <c r="AK165" i="4"/>
  <c r="AI165" i="4"/>
  <c r="BF165" i="4" s="1"/>
  <c r="AB188" i="4"/>
  <c r="AJ220" i="4"/>
  <c r="AI220" i="4"/>
  <c r="BF220" i="4" s="1"/>
  <c r="AB225" i="4"/>
  <c r="AB258" i="4"/>
  <c r="AB61" i="4"/>
  <c r="AB130" i="4"/>
  <c r="AB139" i="4"/>
  <c r="AB147" i="4"/>
  <c r="AK148" i="4"/>
  <c r="AB187" i="4"/>
  <c r="AB200" i="4"/>
  <c r="AJ222" i="4"/>
  <c r="AI222" i="4"/>
  <c r="BF222" i="4" s="1"/>
  <c r="AK52" i="4"/>
  <c r="AJ116" i="4"/>
  <c r="AI121" i="4"/>
  <c r="BF121" i="4" s="1"/>
  <c r="AI125" i="4"/>
  <c r="BF125" i="4" s="1"/>
  <c r="AJ138" i="4"/>
  <c r="AI138" i="4"/>
  <c r="BF138" i="4" s="1"/>
  <c r="AI183" i="4"/>
  <c r="BF183" i="4" s="1"/>
  <c r="AK183" i="4"/>
  <c r="AI161" i="4"/>
  <c r="BF161" i="4" s="1"/>
  <c r="AJ161" i="4"/>
  <c r="AK162" i="4"/>
  <c r="AI162" i="4"/>
  <c r="BF162" i="4" s="1"/>
  <c r="AI172" i="4"/>
  <c r="BF172" i="4" s="1"/>
  <c r="AK172" i="4"/>
  <c r="AK210" i="4"/>
  <c r="AI210" i="4"/>
  <c r="BF210" i="4" s="1"/>
  <c r="AK239" i="4"/>
  <c r="AI239" i="4"/>
  <c r="BF239" i="4" s="1"/>
  <c r="BG264" i="4"/>
  <c r="AJ264" i="4"/>
  <c r="AJ237" i="4"/>
  <c r="AB165" i="4"/>
  <c r="AI170" i="4"/>
  <c r="BF170" i="4" s="1"/>
  <c r="AI191" i="4"/>
  <c r="BF191" i="4" s="1"/>
  <c r="AJ208" i="4"/>
  <c r="AK233" i="4"/>
  <c r="AI240" i="4"/>
  <c r="BF240" i="4" s="1"/>
  <c r="AV185" i="4"/>
  <c r="AV271" i="4" s="1"/>
  <c r="AB26" i="4"/>
  <c r="AB30" i="4"/>
  <c r="AB31" i="4"/>
  <c r="AB15" i="4"/>
  <c r="AB7" i="4"/>
  <c r="AB8" i="4"/>
  <c r="AB18" i="4"/>
  <c r="AB14" i="4"/>
  <c r="AJ72" i="4"/>
  <c r="AI72" i="4"/>
  <c r="BF72" i="4" s="1"/>
  <c r="S271" i="4"/>
  <c r="AC271" i="4"/>
  <c r="AY271" i="4"/>
  <c r="AB11" i="4"/>
  <c r="AB23" i="4"/>
  <c r="AB33" i="4"/>
  <c r="AB39" i="4"/>
  <c r="AK45" i="4"/>
  <c r="AK48" i="4"/>
  <c r="AK51" i="4"/>
  <c r="AJ57" i="4"/>
  <c r="AJ58" i="4"/>
  <c r="AB65" i="4"/>
  <c r="AB69" i="4"/>
  <c r="AK74" i="4"/>
  <c r="AI74" i="4"/>
  <c r="BF74" i="4" s="1"/>
  <c r="AB83" i="4"/>
  <c r="AB99" i="4"/>
  <c r="AB111" i="4"/>
  <c r="AK123" i="4"/>
  <c r="AI123" i="4"/>
  <c r="BF123" i="4" s="1"/>
  <c r="AU271" i="4"/>
  <c r="AE271" i="4"/>
  <c r="AB51" i="4"/>
  <c r="AB53" i="4"/>
  <c r="AK53" i="4"/>
  <c r="AB55" i="4"/>
  <c r="AK55" i="4"/>
  <c r="AB57" i="4"/>
  <c r="AI61" i="4"/>
  <c r="BF61" i="4" s="1"/>
  <c r="AB87" i="4"/>
  <c r="AJ118" i="4"/>
  <c r="AI118" i="4"/>
  <c r="BF118" i="4" s="1"/>
  <c r="V271" i="4"/>
  <c r="AI44" i="4"/>
  <c r="BF44" i="4" s="1"/>
  <c r="AK64" i="4"/>
  <c r="AI64" i="4"/>
  <c r="BF64" i="4" s="1"/>
  <c r="AJ65" i="4"/>
  <c r="AI65" i="4"/>
  <c r="BF65" i="4" s="1"/>
  <c r="AK69" i="4"/>
  <c r="AI69" i="4"/>
  <c r="BF69" i="4" s="1"/>
  <c r="AK76" i="4"/>
  <c r="AI76" i="4"/>
  <c r="BF76" i="4" s="1"/>
  <c r="AK83" i="4"/>
  <c r="AI83" i="4"/>
  <c r="BF83" i="4" s="1"/>
  <c r="AB95" i="4"/>
  <c r="AB98" i="4"/>
  <c r="AB116" i="4"/>
  <c r="AJ117" i="4"/>
  <c r="AI117" i="4"/>
  <c r="BF117" i="4" s="1"/>
  <c r="AB152" i="4"/>
  <c r="AB158" i="4"/>
  <c r="AK168" i="4"/>
  <c r="AI168" i="4"/>
  <c r="BF168" i="4" s="1"/>
  <c r="AB129" i="4"/>
  <c r="AK153" i="4"/>
  <c r="AI153" i="4"/>
  <c r="BF153" i="4" s="1"/>
  <c r="AJ188" i="4"/>
  <c r="AI188" i="4"/>
  <c r="BF188" i="4" s="1"/>
  <c r="AJ190" i="4"/>
  <c r="AI190" i="4"/>
  <c r="BF190" i="4" s="1"/>
  <c r="AB194" i="4"/>
  <c r="AB62" i="4"/>
  <c r="AB63" i="4"/>
  <c r="AB112" i="4"/>
  <c r="AB122" i="4"/>
  <c r="AB131" i="4"/>
  <c r="AB153" i="4"/>
  <c r="AK164" i="4"/>
  <c r="AI164" i="4"/>
  <c r="BF164" i="4" s="1"/>
  <c r="AI126" i="4"/>
  <c r="BF126" i="4" s="1"/>
  <c r="AK128" i="4"/>
  <c r="AK146" i="4"/>
  <c r="AI146" i="4"/>
  <c r="BF146" i="4" s="1"/>
  <c r="AK154" i="4"/>
  <c r="AI154" i="4"/>
  <c r="BF154" i="4" s="1"/>
  <c r="AK175" i="4"/>
  <c r="AI175" i="4"/>
  <c r="BF175" i="4" s="1"/>
  <c r="AB176" i="4"/>
  <c r="AB181" i="4"/>
  <c r="AB191" i="4"/>
  <c r="AB150" i="4"/>
  <c r="AI152" i="4"/>
  <c r="BF152" i="4" s="1"/>
  <c r="AI158" i="4"/>
  <c r="BF158" i="4" s="1"/>
  <c r="AB160" i="4"/>
  <c r="AI160" i="4"/>
  <c r="BF160" i="4" s="1"/>
  <c r="AK179" i="4"/>
  <c r="AI179" i="4"/>
  <c r="BF179" i="4" s="1"/>
  <c r="AJ189" i="4"/>
  <c r="AI189" i="4"/>
  <c r="BF189" i="4" s="1"/>
  <c r="AK171" i="4"/>
  <c r="AI171" i="4"/>
  <c r="BF171" i="4" s="1"/>
  <c r="AB179" i="4"/>
  <c r="AK182" i="4"/>
  <c r="AI182" i="4"/>
  <c r="BF182" i="4" s="1"/>
  <c r="AB189" i="4"/>
  <c r="AK193" i="4"/>
  <c r="AI193" i="4"/>
  <c r="BF193" i="4" s="1"/>
  <c r="AK198" i="4"/>
  <c r="AI198" i="4"/>
  <c r="BF198" i="4" s="1"/>
  <c r="AB161" i="4"/>
  <c r="AB183" i="4"/>
  <c r="AB185" i="4"/>
  <c r="AK209" i="4"/>
  <c r="AB210" i="4"/>
  <c r="AJ211" i="4"/>
  <c r="AI212" i="4"/>
  <c r="BF212" i="4" s="1"/>
  <c r="AK213" i="4"/>
  <c r="AB204" i="4"/>
  <c r="AB211" i="4"/>
  <c r="AI214" i="4"/>
  <c r="BF214" i="4" s="1"/>
  <c r="AK214" i="4"/>
  <c r="AJ217" i="4"/>
  <c r="AI217" i="4"/>
  <c r="BF217" i="4" s="1"/>
  <c r="AB215" i="4"/>
  <c r="AK215" i="4"/>
  <c r="AJ224" i="4"/>
  <c r="AJ226" i="4"/>
  <c r="AB235" i="4"/>
  <c r="AB228" i="4"/>
  <c r="AB231" i="4"/>
  <c r="AI219" i="4"/>
  <c r="BF219" i="4" s="1"/>
  <c r="AI221" i="4"/>
  <c r="BF221" i="4" s="1"/>
  <c r="AI223" i="4"/>
  <c r="BF223" i="4" s="1"/>
  <c r="AB230" i="4"/>
  <c r="AK235" i="4"/>
  <c r="AK236" i="4"/>
  <c r="AK238" i="4"/>
  <c r="AB257" i="4"/>
  <c r="AB243" i="4"/>
  <c r="AB249" i="4"/>
  <c r="AB251" i="4"/>
  <c r="AB254" i="4"/>
  <c r="AB236" i="4"/>
  <c r="AB252" i="4"/>
  <c r="AB256" i="4"/>
  <c r="AB260" i="4"/>
  <c r="AB264" i="4"/>
  <c r="AI264" i="4"/>
  <c r="BF264" i="4" s="1"/>
  <c r="BG271" i="4" l="1"/>
  <c r="AB271" i="4"/>
  <c r="AK271" i="4"/>
  <c r="AJ271" i="4"/>
  <c r="BF271" i="4"/>
</calcChain>
</file>

<file path=xl/comments1.xml><?xml version="1.0" encoding="utf-8"?>
<comments xmlns="http://schemas.openxmlformats.org/spreadsheetml/2006/main">
  <authors>
    <author>微软用户</author>
  </authors>
  <commentList>
    <comment ref="AO3" authorId="0">
      <text>
        <r>
          <rPr>
            <b/>
            <sz val="9"/>
            <color indexed="81"/>
            <rFont val="宋体"/>
            <family val="3"/>
            <charset val="134"/>
          </rPr>
          <t>微软用户:</t>
        </r>
        <r>
          <rPr>
            <sz val="9"/>
            <color indexed="81"/>
            <rFont val="宋体"/>
            <family val="3"/>
            <charset val="134"/>
          </rPr>
          <t xml:space="preserve">
套用钢结构除锈油漆单价</t>
        </r>
      </text>
    </comment>
    <comment ref="AH244" authorId="0">
      <text>
        <r>
          <rPr>
            <b/>
            <sz val="9"/>
            <color indexed="81"/>
            <rFont val="宋体"/>
            <family val="3"/>
            <charset val="134"/>
          </rPr>
          <t>微软用户:原60</t>
        </r>
      </text>
    </comment>
    <comment ref="AH245" authorId="0">
      <text>
        <r>
          <rPr>
            <b/>
            <sz val="9"/>
            <color indexed="81"/>
            <rFont val="宋体"/>
            <family val="3"/>
            <charset val="134"/>
          </rPr>
          <t>微软用户:</t>
        </r>
        <r>
          <rPr>
            <sz val="9"/>
            <color indexed="81"/>
            <rFont val="宋体"/>
            <family val="3"/>
            <charset val="134"/>
          </rPr>
          <t xml:space="preserve">
原60</t>
        </r>
      </text>
    </comment>
  </commentList>
</comments>
</file>

<file path=xl/sharedStrings.xml><?xml version="1.0" encoding="utf-8"?>
<sst xmlns="http://schemas.openxmlformats.org/spreadsheetml/2006/main" count="3867" uniqueCount="1302">
  <si>
    <t>序号</t>
  </si>
  <si>
    <t>工程量</t>
  </si>
  <si>
    <t>桥梁工程</t>
  </si>
  <si>
    <t>m2</t>
  </si>
  <si>
    <t>小计</t>
  </si>
  <si>
    <t xml:space="preserve">  钢管栏杆油漆</t>
  </si>
  <si>
    <t xml:space="preserve">  钢管栏杆清洗</t>
  </si>
  <si>
    <t>每年涂料涂刷1次</t>
  </si>
  <si>
    <t xml:space="preserve">  波形钢护栏等（含不锈钢栏杆、木栏杆）</t>
    <phoneticPr fontId="9" type="noConversion"/>
  </si>
  <si>
    <t xml:space="preserve">  红白警示杆</t>
  </si>
  <si>
    <t xml:space="preserve">  龙门架</t>
  </si>
  <si>
    <t xml:space="preserve">  减速带</t>
  </si>
  <si>
    <t>2025年区管农桥养护2标养护报价清单（265座）</t>
    <phoneticPr fontId="7" type="noConversion"/>
  </si>
  <si>
    <t>序号</t>
    <phoneticPr fontId="7" type="noConversion"/>
  </si>
  <si>
    <t>定额编号</t>
    <phoneticPr fontId="7" type="noConversion"/>
  </si>
  <si>
    <t>工程项目</t>
    <phoneticPr fontId="7" type="noConversion"/>
  </si>
  <si>
    <t>单位</t>
    <phoneticPr fontId="7" type="noConversion"/>
  </si>
  <si>
    <t>备注</t>
    <phoneticPr fontId="7" type="noConversion"/>
  </si>
  <si>
    <t>桥梁工程</t>
    <phoneticPr fontId="7" type="noConversion"/>
  </si>
  <si>
    <t xml:space="preserve">  钢筋混凝土桥梁</t>
    <phoneticPr fontId="9" type="noConversion"/>
  </si>
  <si>
    <t>m2</t>
    <phoneticPr fontId="7" type="noConversion"/>
  </si>
  <si>
    <t>城市道路桥梁</t>
    <phoneticPr fontId="7" type="noConversion"/>
  </si>
  <si>
    <t>普通公路桥梁</t>
    <phoneticPr fontId="7" type="noConversion"/>
  </si>
  <si>
    <t xml:space="preserve">  钢桁架桥</t>
    <phoneticPr fontId="9" type="noConversion"/>
  </si>
  <si>
    <t xml:space="preserve">  桥名牌</t>
    <phoneticPr fontId="7" type="noConversion"/>
  </si>
  <si>
    <t>块</t>
    <phoneticPr fontId="7" type="noConversion"/>
  </si>
  <si>
    <t xml:space="preserve">  养护铭牌</t>
    <phoneticPr fontId="7" type="noConversion"/>
  </si>
  <si>
    <t xml:space="preserve">  浆砌块石挡墙</t>
    <phoneticPr fontId="7" type="noConversion"/>
  </si>
  <si>
    <t>m</t>
    <phoneticPr fontId="7" type="noConversion"/>
  </si>
  <si>
    <t xml:space="preserve">  钢筋混凝土挡墙</t>
    <phoneticPr fontId="7" type="noConversion"/>
  </si>
  <si>
    <t xml:space="preserve">  桥梁伸缩缝清理</t>
    <phoneticPr fontId="7" type="noConversion"/>
  </si>
  <si>
    <t>每月清理1次</t>
    <phoneticPr fontId="7" type="noConversion"/>
  </si>
  <si>
    <t xml:space="preserve">  标志Ⅰ型(桥梁吨位牌)</t>
    <phoneticPr fontId="3" type="noConversion"/>
  </si>
  <si>
    <t>套</t>
    <phoneticPr fontId="7" type="noConversion"/>
  </si>
  <si>
    <t xml:space="preserve">  标志牌（航道标志牌）</t>
    <phoneticPr fontId="7" type="noConversion"/>
  </si>
  <si>
    <t xml:space="preserve">  清扫桥梁（城市地区桥梁）</t>
    <phoneticPr fontId="7" type="noConversion"/>
  </si>
  <si>
    <t>每天2次</t>
    <phoneticPr fontId="7" type="noConversion"/>
  </si>
  <si>
    <t xml:space="preserve">  清扫桥梁（普通公路桥梁）</t>
    <phoneticPr fontId="7" type="noConversion"/>
  </si>
  <si>
    <t>每天1次</t>
    <phoneticPr fontId="7" type="noConversion"/>
  </si>
  <si>
    <t xml:space="preserve">  桥梁巡视</t>
    <phoneticPr fontId="7" type="noConversion"/>
  </si>
  <si>
    <t>每周3次</t>
    <phoneticPr fontId="7" type="noConversion"/>
  </si>
  <si>
    <t>小计</t>
    <phoneticPr fontId="7" type="noConversion"/>
  </si>
  <si>
    <t>接坡道路及附属设施</t>
    <phoneticPr fontId="7" type="noConversion"/>
  </si>
  <si>
    <t xml:space="preserve">  水泥混凝土路面（城市道路）</t>
    <phoneticPr fontId="7" type="noConversion"/>
  </si>
  <si>
    <t>城市道路</t>
    <phoneticPr fontId="7" type="noConversion"/>
  </si>
  <si>
    <t xml:space="preserve">  沥青混凝土路面 （城市道路）10年以下</t>
    <phoneticPr fontId="7" type="noConversion"/>
  </si>
  <si>
    <t xml:space="preserve">  水泥混凝土路面（四级公路）</t>
    <phoneticPr fontId="7" type="noConversion"/>
  </si>
  <si>
    <t>普通公路</t>
    <phoneticPr fontId="7" type="noConversion"/>
  </si>
  <si>
    <t xml:space="preserve">  沥青混凝土面层(四级公路)10年以下</t>
    <phoneticPr fontId="7" type="noConversion"/>
  </si>
  <si>
    <t xml:space="preserve">  预制砖人行道</t>
    <phoneticPr fontId="7" type="noConversion"/>
  </si>
  <si>
    <t xml:space="preserve">  石材类人行道</t>
    <phoneticPr fontId="9" type="noConversion"/>
  </si>
  <si>
    <t>m2</t>
    <phoneticPr fontId="7" type="noConversion"/>
  </si>
  <si>
    <t xml:space="preserve">  钢结构人行道</t>
    <phoneticPr fontId="9" type="noConversion"/>
  </si>
  <si>
    <t>钢结构除锈油漆</t>
  </si>
  <si>
    <t xml:space="preserve">  浆砌挡墙</t>
    <phoneticPr fontId="7" type="noConversion"/>
  </si>
  <si>
    <t>m</t>
    <phoneticPr fontId="7" type="noConversion"/>
  </si>
  <si>
    <t xml:space="preserve">  砼挡墙</t>
    <phoneticPr fontId="7" type="noConversion"/>
  </si>
  <si>
    <t xml:space="preserve">  砖墙</t>
    <phoneticPr fontId="7" type="noConversion"/>
  </si>
  <si>
    <t xml:space="preserve">  挡墙大理石帖面</t>
    <phoneticPr fontId="9" type="noConversion"/>
  </si>
  <si>
    <t xml:space="preserve">  浆砌护坡</t>
    <phoneticPr fontId="9" type="noConversion"/>
  </si>
  <si>
    <t>每年油漆1次</t>
    <phoneticPr fontId="7" type="noConversion"/>
  </si>
  <si>
    <t>每月清洗1次</t>
    <phoneticPr fontId="7" type="noConversion"/>
  </si>
  <si>
    <t xml:space="preserve">  花板栏杆</t>
    <phoneticPr fontId="7" type="noConversion"/>
  </si>
  <si>
    <t>根</t>
    <phoneticPr fontId="7" type="noConversion"/>
  </si>
  <si>
    <t xml:space="preserve">  防撞墩、柱</t>
    <phoneticPr fontId="7" type="noConversion"/>
  </si>
  <si>
    <t>只</t>
    <phoneticPr fontId="7" type="noConversion"/>
  </si>
  <si>
    <t xml:space="preserve">  清扫接坡路面（城市道路）</t>
    <phoneticPr fontId="7" type="noConversion"/>
  </si>
  <si>
    <t xml:space="preserve">  清扫接坡路面（普通公路）</t>
    <phoneticPr fontId="7" type="noConversion"/>
  </si>
  <si>
    <t xml:space="preserve">  接坡道路及附属设施巡视</t>
    <phoneticPr fontId="7" type="noConversion"/>
  </si>
  <si>
    <t>每周3次</t>
    <phoneticPr fontId="7" type="noConversion"/>
  </si>
  <si>
    <t>小计</t>
    <phoneticPr fontId="7" type="noConversion"/>
  </si>
  <si>
    <t>合计</t>
    <phoneticPr fontId="7" type="noConversion"/>
  </si>
  <si>
    <t>注：1、农桥养护2标共有桥梁265座。其中大团39座，惠南镇16座，老港24座，祝桥29座、航头32座，新场46座，宣桥50座，周浦16座，康桥13座。</t>
    <phoneticPr fontId="7" type="noConversion"/>
  </si>
  <si>
    <t>桥梁名称</t>
  </si>
  <si>
    <t>所在镇</t>
  </si>
  <si>
    <t>所跨河道</t>
  </si>
  <si>
    <t>跨径组合</t>
  </si>
  <si>
    <t>接坡及附属工程</t>
  </si>
  <si>
    <t>备注</t>
  </si>
  <si>
    <t>桥梁
面层</t>
  </si>
  <si>
    <t>桥梁
面积
(m2)</t>
  </si>
  <si>
    <t>拉索
（根）</t>
  </si>
  <si>
    <t>航道
标志牌
(m2)</t>
  </si>
  <si>
    <t>清扫
桥梁
(m2)</t>
  </si>
  <si>
    <t>桥梁
巡视
(m)</t>
  </si>
  <si>
    <t>接坡
面层</t>
  </si>
  <si>
    <t>车行道宽
(m)</t>
    <phoneticPr fontId="9" type="noConversion"/>
  </si>
  <si>
    <t>人行道宽
(m)</t>
    <phoneticPr fontId="9" type="noConversion"/>
  </si>
  <si>
    <t>接坡
长度
(m)</t>
  </si>
  <si>
    <t xml:space="preserve">
浆砌
挡墙
(m)</t>
  </si>
  <si>
    <t xml:space="preserve">
砼挡墙
(m)</t>
  </si>
  <si>
    <t>挡墙
大理石
帖面
(m2)</t>
  </si>
  <si>
    <t>接坡
钢管
栏杆
(m)</t>
  </si>
  <si>
    <t>波型护栏、
不锈钢栏杆、
木栏杆
(m)</t>
    <phoneticPr fontId="9" type="noConversion"/>
  </si>
  <si>
    <t>红白杆
（根）</t>
    <phoneticPr fontId="9" type="noConversion"/>
  </si>
  <si>
    <t>龙门架
(m2)</t>
    <phoneticPr fontId="9" type="noConversion"/>
  </si>
  <si>
    <t>减速带
(m)</t>
    <phoneticPr fontId="9" type="noConversion"/>
  </si>
  <si>
    <t>三级</t>
  </si>
  <si>
    <t>车行桥</t>
  </si>
  <si>
    <t>20T</t>
  </si>
  <si>
    <t>砼面层</t>
  </si>
  <si>
    <t>沥青</t>
  </si>
  <si>
    <t>城市桥梁</t>
  </si>
  <si>
    <t>四级</t>
  </si>
  <si>
    <t>2T</t>
  </si>
  <si>
    <t>3T</t>
  </si>
  <si>
    <t>城市桥梁</t>
    <phoneticPr fontId="9" type="noConversion"/>
  </si>
  <si>
    <t>人行桥</t>
  </si>
  <si>
    <t>禁止机动车通行</t>
  </si>
  <si>
    <t>大理石</t>
  </si>
  <si>
    <t>10T</t>
  </si>
  <si>
    <t>13+13+13</t>
  </si>
  <si>
    <t>13+16+13</t>
  </si>
  <si>
    <t>沥青</t>
    <phoneticPr fontId="9" type="noConversion"/>
  </si>
  <si>
    <t>20T</t>
    <phoneticPr fontId="9" type="noConversion"/>
  </si>
  <si>
    <t>15T</t>
  </si>
  <si>
    <t>5T</t>
  </si>
  <si>
    <t>10+20+10</t>
  </si>
  <si>
    <t>12+13+12</t>
  </si>
  <si>
    <t>浦东运河</t>
  </si>
  <si>
    <t>10+10+10</t>
  </si>
  <si>
    <t>公路-Ⅱ级</t>
  </si>
  <si>
    <t>10+12+10</t>
  </si>
  <si>
    <t>10+16+10</t>
  </si>
  <si>
    <t>随塘河</t>
  </si>
  <si>
    <t>公路桥梁</t>
  </si>
  <si>
    <t>13+20+13</t>
  </si>
  <si>
    <t>10+13+10</t>
  </si>
  <si>
    <t>禁止机动车通行</t>
    <phoneticPr fontId="9" type="noConversion"/>
  </si>
  <si>
    <t>胡家宅桥</t>
  </si>
  <si>
    <t>共和村路</t>
  </si>
  <si>
    <t>8.5+13+8.5</t>
  </si>
  <si>
    <t>12+12+12</t>
  </si>
  <si>
    <t>8+12+8</t>
  </si>
  <si>
    <t>20+20+20</t>
  </si>
  <si>
    <t>外环运河</t>
  </si>
  <si>
    <t>永安路</t>
  </si>
  <si>
    <t>五灶港</t>
  </si>
  <si>
    <t>8+10+8</t>
  </si>
  <si>
    <t>8+8+8</t>
  </si>
  <si>
    <t>2T</t>
    <phoneticPr fontId="9" type="noConversion"/>
  </si>
  <si>
    <t>宜吾港</t>
  </si>
  <si>
    <t>6+6+6</t>
  </si>
  <si>
    <t>六灶港</t>
  </si>
  <si>
    <t>25（拱桥）</t>
  </si>
  <si>
    <t>周祝公路支路</t>
  </si>
  <si>
    <t>8+13+10</t>
  </si>
  <si>
    <t>6+8+6</t>
  </si>
  <si>
    <t>16+20+16</t>
  </si>
  <si>
    <t>公路-Ⅱ级折减</t>
  </si>
  <si>
    <t>20+25+20</t>
  </si>
  <si>
    <t>江镇河</t>
  </si>
  <si>
    <t>桥梁编号</t>
  </si>
  <si>
    <t>所在村</t>
    <phoneticPr fontId="9" type="noConversion"/>
  </si>
  <si>
    <t>所在道路</t>
  </si>
  <si>
    <t>道路等级</t>
  </si>
  <si>
    <t>功能类型</t>
    <phoneticPr fontId="9" type="noConversion"/>
  </si>
  <si>
    <t>设计荷载</t>
    <phoneticPr fontId="9" type="noConversion"/>
  </si>
  <si>
    <t>通行限载</t>
    <phoneticPr fontId="9" type="noConversion"/>
  </si>
  <si>
    <t>建造年份</t>
    <phoneticPr fontId="9" type="noConversion"/>
  </si>
  <si>
    <t>桥
长
(m)</t>
    <phoneticPr fontId="9" type="noConversion"/>
  </si>
  <si>
    <t>桥
宽
(m)</t>
    <phoneticPr fontId="9" type="noConversion"/>
  </si>
  <si>
    <t>桥名牌
(块)</t>
    <phoneticPr fontId="9" type="noConversion"/>
  </si>
  <si>
    <t>养护铭牌
(块)</t>
  </si>
  <si>
    <t>浆砌
挡墙
(m)</t>
    <phoneticPr fontId="9" type="noConversion"/>
  </si>
  <si>
    <t>砼挡墙
(m)</t>
    <phoneticPr fontId="9" type="noConversion"/>
  </si>
  <si>
    <t>清理
伸缩缝
（m）</t>
    <phoneticPr fontId="3" type="noConversion"/>
  </si>
  <si>
    <t>桥梁
吨位牌
（套）</t>
    <phoneticPr fontId="9" type="noConversion"/>
  </si>
  <si>
    <t>接坡
总宽
（m）</t>
    <phoneticPr fontId="9" type="noConversion"/>
  </si>
  <si>
    <t>车行
道宽
（m）</t>
    <phoneticPr fontId="9" type="noConversion"/>
  </si>
  <si>
    <t>人行
道宽
（m）</t>
    <phoneticPr fontId="9" type="noConversion"/>
  </si>
  <si>
    <t>接坡
总面积
（m2）</t>
  </si>
  <si>
    <t>沥青
车行道
（m2）</t>
    <phoneticPr fontId="9" type="noConversion"/>
  </si>
  <si>
    <t>砼车行道
（m2）</t>
    <phoneticPr fontId="9" type="noConversion"/>
  </si>
  <si>
    <t>预制板
人行道
（m2）</t>
  </si>
  <si>
    <t>预制砖
人行道
（m2）</t>
  </si>
  <si>
    <t>石材类人行道
（m2）</t>
    <phoneticPr fontId="3" type="noConversion"/>
  </si>
  <si>
    <t>钢结构人行道
（m2）</t>
    <phoneticPr fontId="3" type="noConversion"/>
  </si>
  <si>
    <t>接坡
挡墙
总长
(m)</t>
  </si>
  <si>
    <t xml:space="preserve">
砖墙
(m)</t>
  </si>
  <si>
    <t>浆砌
护坡
（m2）</t>
  </si>
  <si>
    <t>接坡
栏杆
总长
(m)</t>
  </si>
  <si>
    <t>钢管
栏杆
油漆
（m）</t>
    <phoneticPr fontId="3" type="noConversion"/>
  </si>
  <si>
    <t>钢管
栏杆
清洗
(m)</t>
  </si>
  <si>
    <t xml:space="preserve">
花板
栏杆、仿木栏杆
(m)</t>
    <phoneticPr fontId="37" type="noConversion"/>
  </si>
  <si>
    <t>防撞
隔离墩
（只）</t>
  </si>
  <si>
    <t>清扫
接坡
(m2)</t>
  </si>
  <si>
    <t xml:space="preserve"> 接坡
巡视
(m)</t>
  </si>
  <si>
    <t>赵家桥</t>
  </si>
  <si>
    <t>EZG03</t>
  </si>
  <si>
    <t>赵桥村</t>
  </si>
  <si>
    <t>大团镇</t>
  </si>
  <si>
    <t>赵陆路支路</t>
  </si>
  <si>
    <t>二灶港</t>
  </si>
  <si>
    <t>2004.4</t>
  </si>
  <si>
    <t>31（拱桥）</t>
  </si>
  <si>
    <t>施家桥</t>
  </si>
  <si>
    <t>EZG04</t>
  </si>
  <si>
    <t>果园村</t>
  </si>
  <si>
    <t>宣大路支路</t>
  </si>
  <si>
    <t>20T</t>
    <phoneticPr fontId="37" type="noConversion"/>
  </si>
  <si>
    <t>2015.5</t>
  </si>
  <si>
    <t>12+13+13</t>
  </si>
  <si>
    <t>二灶港果园桥</t>
  </si>
  <si>
    <t>EZG05</t>
  </si>
  <si>
    <t>东大公路南、大叶公路</t>
  </si>
  <si>
    <t xml:space="preserve">金桥同心界河桥 </t>
  </si>
  <si>
    <t>JH61</t>
  </si>
  <si>
    <t>金桥村</t>
  </si>
  <si>
    <t>同治支路南</t>
  </si>
  <si>
    <t>东四灶港</t>
  </si>
  <si>
    <t>2006.4</t>
  </si>
  <si>
    <t>平桥</t>
  </si>
  <si>
    <t>TLG01</t>
  </si>
  <si>
    <t>永定南路</t>
  </si>
  <si>
    <t>团芦港</t>
  </si>
  <si>
    <t>2014.12</t>
  </si>
  <si>
    <t>7+13+10</t>
  </si>
  <si>
    <t>变电站桥</t>
  </si>
  <si>
    <t>TLG02</t>
  </si>
  <si>
    <t>大杨村</t>
  </si>
  <si>
    <t>21组路</t>
  </si>
  <si>
    <t>砼面层/沥青</t>
    <phoneticPr fontId="3" type="noConversion"/>
  </si>
  <si>
    <t>大杨桥</t>
  </si>
  <si>
    <t>TLG03</t>
  </si>
  <si>
    <t>13、14组路</t>
  </si>
  <si>
    <t>2008.4</t>
  </si>
  <si>
    <t>10+10+10+10</t>
  </si>
  <si>
    <t xml:space="preserve">庙西桥 </t>
  </si>
  <si>
    <t>TLG04</t>
  </si>
  <si>
    <t>邵家村</t>
  </si>
  <si>
    <t>南芦公路、庙西2路</t>
  </si>
  <si>
    <t>董村桥</t>
  </si>
  <si>
    <t>TLG05</t>
  </si>
  <si>
    <t>董村、金石村</t>
  </si>
  <si>
    <t>团金路</t>
  </si>
  <si>
    <t>2009.3</t>
  </si>
  <si>
    <t>11+11+11</t>
  </si>
  <si>
    <t>江家桥</t>
  </si>
  <si>
    <t>JH62</t>
  </si>
  <si>
    <t>南芦公路支路</t>
  </si>
  <si>
    <t>奉南界河</t>
  </si>
  <si>
    <t>2007.8</t>
  </si>
  <si>
    <t>6+10+8</t>
  </si>
  <si>
    <t>引水河桥</t>
  </si>
  <si>
    <t>YZG01</t>
  </si>
  <si>
    <t>周埠村</t>
  </si>
  <si>
    <t>南团公路、浦东运河路</t>
  </si>
  <si>
    <t>殷家港</t>
  </si>
  <si>
    <t>周墙桥</t>
  </si>
  <si>
    <t>YZG02</t>
  </si>
  <si>
    <t>南团公路支路</t>
  </si>
  <si>
    <t>2004.5</t>
  </si>
  <si>
    <t>新桥</t>
  </si>
  <si>
    <t>YZG03</t>
  </si>
  <si>
    <t>川团路支路</t>
  </si>
  <si>
    <t>2011.12</t>
  </si>
  <si>
    <t>7+10+8</t>
  </si>
  <si>
    <t>月胡桥</t>
  </si>
  <si>
    <t>YZG04</t>
  </si>
  <si>
    <t>2010.12</t>
  </si>
  <si>
    <t xml:space="preserve">华美灵桥 </t>
  </si>
  <si>
    <t>PDYH40</t>
  </si>
  <si>
    <t>团新村</t>
  </si>
  <si>
    <t>英墩路支路</t>
  </si>
  <si>
    <t>2009.5</t>
  </si>
  <si>
    <t>9+12+9</t>
  </si>
  <si>
    <t>扶栏桥</t>
  </si>
  <si>
    <t>PDYH41</t>
  </si>
  <si>
    <t>扶栏村</t>
  </si>
  <si>
    <t>浦东运河路</t>
  </si>
  <si>
    <t>2008.5</t>
  </si>
  <si>
    <t>红光厂桥</t>
  </si>
  <si>
    <t>PDYH42</t>
  </si>
  <si>
    <t>界沟路</t>
  </si>
  <si>
    <t>2007.5</t>
  </si>
  <si>
    <t>43（拱桥）</t>
  </si>
  <si>
    <t>百家桥</t>
  </si>
  <si>
    <t>PDYH43</t>
  </si>
  <si>
    <t>洪通路支路</t>
  </si>
  <si>
    <t>2013.9</t>
  </si>
  <si>
    <t>谢家桥</t>
  </si>
  <si>
    <t>PDYH44</t>
  </si>
  <si>
    <t>园艺村</t>
  </si>
  <si>
    <t>2015.11</t>
  </si>
  <si>
    <t>8+13+8</t>
  </si>
  <si>
    <t>加工厂桥</t>
  </si>
  <si>
    <t>PDYH45</t>
  </si>
  <si>
    <t>园艺村</t>
    <phoneticPr fontId="37" type="noConversion"/>
  </si>
  <si>
    <t>2012.12</t>
  </si>
  <si>
    <t xml:space="preserve">唐家桥 </t>
  </si>
  <si>
    <t>PDYH47</t>
  </si>
  <si>
    <t>1982</t>
  </si>
  <si>
    <t>31.3（拱桥）</t>
  </si>
  <si>
    <t>旧水闸桥</t>
  </si>
  <si>
    <t>PDYH48</t>
  </si>
  <si>
    <t>墩团南路</t>
  </si>
  <si>
    <t>2002.4</t>
  </si>
  <si>
    <t>37（拱桥）</t>
  </si>
  <si>
    <t xml:space="preserve">浆水站桥 </t>
  </si>
  <si>
    <t>PDYH49</t>
  </si>
  <si>
    <t>永春北路</t>
  </si>
  <si>
    <t>2013.12</t>
  </si>
  <si>
    <t xml:space="preserve">果园化工厂桥  </t>
  </si>
  <si>
    <t>PDYH50</t>
  </si>
  <si>
    <t>定慧庵路</t>
  </si>
  <si>
    <t>6+20+7</t>
  </si>
  <si>
    <t>冷轧厂桥</t>
  </si>
  <si>
    <t>PDYH51</t>
  </si>
  <si>
    <t>永春西一路</t>
  </si>
  <si>
    <t>2010.4</t>
  </si>
  <si>
    <t xml:space="preserve">大团水厂桥 </t>
  </si>
  <si>
    <t>PDYH52</t>
  </si>
  <si>
    <t>永春中路支路</t>
  </si>
  <si>
    <t>鸭场5组桥</t>
  </si>
  <si>
    <t>PDYH53</t>
  </si>
  <si>
    <t>团西村</t>
  </si>
  <si>
    <t>永宁西路支路</t>
  </si>
  <si>
    <t>2014.9</t>
  </si>
  <si>
    <t>沥青</t>
    <phoneticPr fontId="37" type="noConversion"/>
  </si>
  <si>
    <t>鸭场2组桥</t>
  </si>
  <si>
    <t>PDYH54</t>
  </si>
  <si>
    <t>新四平公路支路</t>
  </si>
  <si>
    <t>8+10+7</t>
  </si>
  <si>
    <t>中学后桥</t>
  </si>
  <si>
    <t>HSH01</t>
  </si>
  <si>
    <t>团北路</t>
  </si>
  <si>
    <t>后市河</t>
  </si>
  <si>
    <t>2009.4</t>
  </si>
  <si>
    <t>车站桥</t>
  </si>
  <si>
    <t>HSH02</t>
  </si>
  <si>
    <t>车站村</t>
  </si>
  <si>
    <t>永春东路支路</t>
  </si>
  <si>
    <t>水闸桥</t>
  </si>
  <si>
    <t>SPLG01</t>
  </si>
  <si>
    <t>墩团南路支路</t>
  </si>
  <si>
    <t>石皮泐港</t>
  </si>
  <si>
    <t>2005.4</t>
  </si>
  <si>
    <t>翻水站桥</t>
  </si>
  <si>
    <t>SPLG02</t>
  </si>
  <si>
    <t>园艺村二墩</t>
  </si>
  <si>
    <t>墩艺路支路</t>
  </si>
  <si>
    <t>5+10+5</t>
  </si>
  <si>
    <t>南鹤桥</t>
  </si>
  <si>
    <t>SPLG03</t>
  </si>
  <si>
    <t>2003.4</t>
  </si>
  <si>
    <t xml:space="preserve">龙潭桥 </t>
  </si>
  <si>
    <t>SPLG04</t>
  </si>
  <si>
    <t>金石村3组</t>
  </si>
  <si>
    <t>龙潭东路</t>
  </si>
  <si>
    <t>2007.4</t>
  </si>
  <si>
    <t>金石8组桥</t>
  </si>
  <si>
    <t>SPLG05</t>
  </si>
  <si>
    <t>久金路</t>
  </si>
  <si>
    <t>金石3组桥</t>
  </si>
  <si>
    <t>SPLG06</t>
  </si>
  <si>
    <t>千金路</t>
  </si>
  <si>
    <t>2014.5</t>
  </si>
  <si>
    <t>团东港桥</t>
  </si>
  <si>
    <t>LMH-F10</t>
  </si>
  <si>
    <t>团东港</t>
  </si>
  <si>
    <t>2013.1</t>
  </si>
  <si>
    <t>二墩3组桥</t>
  </si>
  <si>
    <t>PDYH46</t>
  </si>
  <si>
    <t>6+10+6</t>
  </si>
  <si>
    <t>大团四号桥</t>
  </si>
  <si>
    <t>DZH-F20</t>
  </si>
  <si>
    <t>大治河南岸防汛通道</t>
  </si>
  <si>
    <t>大团四号河</t>
  </si>
  <si>
    <t>公路-Ⅱ级</t>
    <phoneticPr fontId="37" type="noConversion"/>
  </si>
  <si>
    <t>2017.5</t>
  </si>
  <si>
    <t>18+20+18</t>
  </si>
  <si>
    <t>砼、沥青</t>
  </si>
  <si>
    <t>勤乐10组桥</t>
  </si>
  <si>
    <t>PDYH37</t>
  </si>
  <si>
    <t>永乐村</t>
  </si>
  <si>
    <t>惠南镇</t>
  </si>
  <si>
    <t>下新路</t>
  </si>
  <si>
    <t>2012</t>
  </si>
  <si>
    <t>12+20+12</t>
  </si>
  <si>
    <t>六灶湾桥</t>
  </si>
  <si>
    <t>PDYH39</t>
  </si>
  <si>
    <t>六灶湾村</t>
  </si>
  <si>
    <t>欢民路</t>
  </si>
  <si>
    <t>8.5+16+8</t>
  </si>
  <si>
    <t>育才桥</t>
  </si>
  <si>
    <t>ZGH01</t>
  </si>
  <si>
    <t>勤丰村</t>
  </si>
  <si>
    <t>东门路北支路</t>
  </si>
  <si>
    <t>中港河</t>
  </si>
  <si>
    <t>1988</t>
  </si>
  <si>
    <t>袁路7组桥</t>
  </si>
  <si>
    <t>LMH01</t>
  </si>
  <si>
    <t>远东村</t>
  </si>
  <si>
    <t>中心西路</t>
  </si>
  <si>
    <t>泐马河</t>
  </si>
  <si>
    <t>7+12+7</t>
  </si>
  <si>
    <t>新民7组桥</t>
  </si>
  <si>
    <t>LMH02</t>
  </si>
  <si>
    <t>海沈村</t>
  </si>
  <si>
    <t>顾家宅路</t>
  </si>
  <si>
    <t>兴隆7组桥</t>
  </si>
  <si>
    <t>LMH03</t>
  </si>
  <si>
    <t>桥北村</t>
  </si>
  <si>
    <t>桥北7组村道</t>
  </si>
  <si>
    <t>9+10+9</t>
  </si>
  <si>
    <t>新村河西桥</t>
  </si>
  <si>
    <t>LMH-F01</t>
  </si>
  <si>
    <t>泐马河西岸防汛通道</t>
  </si>
  <si>
    <t>新村河</t>
  </si>
  <si>
    <t>新村河东桥</t>
  </si>
  <si>
    <t>LMH-F02</t>
  </si>
  <si>
    <t>泐马河东岸防汛通道</t>
  </si>
  <si>
    <t>黄路一号河桥</t>
  </si>
  <si>
    <t>DZH-F21</t>
  </si>
  <si>
    <t>同治村</t>
  </si>
  <si>
    <t>黄路一号河</t>
  </si>
  <si>
    <t>2017.9</t>
  </si>
  <si>
    <t>砼/沥青</t>
  </si>
  <si>
    <t>农灌桥</t>
  </si>
  <si>
    <t>DZH-F22</t>
  </si>
  <si>
    <t>农灌河</t>
  </si>
  <si>
    <t>黄路二号河桥</t>
  </si>
  <si>
    <t>DZH-F23</t>
  </si>
  <si>
    <t>黄路二号河</t>
  </si>
  <si>
    <t>2017.1</t>
  </si>
  <si>
    <t>路字港桥</t>
  </si>
  <si>
    <t>DZH-F24</t>
  </si>
  <si>
    <t>双店村</t>
  </si>
  <si>
    <t>余姚31</t>
  </si>
  <si>
    <t>兰港桥</t>
  </si>
  <si>
    <t>JH44</t>
  </si>
  <si>
    <t>兰港</t>
  </si>
  <si>
    <t>2006</t>
  </si>
  <si>
    <t>6+7+6</t>
  </si>
  <si>
    <t>陆楼5组桥</t>
  </si>
  <si>
    <t>JH45</t>
  </si>
  <si>
    <t>陆楼村</t>
  </si>
  <si>
    <t>钦公塘西路</t>
  </si>
  <si>
    <t>长沟</t>
  </si>
  <si>
    <t>1985</t>
  </si>
  <si>
    <t>7+6+8</t>
  </si>
  <si>
    <t>长沟桥</t>
  </si>
  <si>
    <t>JH46</t>
  </si>
  <si>
    <t>陆楼村东路</t>
  </si>
  <si>
    <t>金东桥</t>
  </si>
  <si>
    <t>JH47</t>
  </si>
  <si>
    <t>塘路村</t>
  </si>
  <si>
    <t>新村路</t>
  </si>
  <si>
    <t>灶泓港</t>
  </si>
  <si>
    <t>日新1组桥</t>
  </si>
  <si>
    <t>ESZG01</t>
  </si>
  <si>
    <t>成日村</t>
    <phoneticPr fontId="9" type="noConversion"/>
  </si>
  <si>
    <t>老港镇</t>
  </si>
  <si>
    <t>二灶港路北支路、
祝和路南支路</t>
  </si>
  <si>
    <t>车行桥</t>
    <phoneticPr fontId="9" type="noConversion"/>
  </si>
  <si>
    <t>三灶路港</t>
  </si>
  <si>
    <t>黑桥</t>
  </si>
  <si>
    <t>ESZG02</t>
  </si>
  <si>
    <t>成日村</t>
    <phoneticPr fontId="9" type="noConversion"/>
  </si>
  <si>
    <t>日东路</t>
  </si>
  <si>
    <t>车行桥</t>
    <phoneticPr fontId="9" type="noConversion"/>
  </si>
  <si>
    <t>20T</t>
    <phoneticPr fontId="9" type="noConversion"/>
  </si>
  <si>
    <t>2015</t>
  </si>
  <si>
    <t>日新4组桥</t>
  </si>
  <si>
    <t>ESZG03</t>
  </si>
  <si>
    <t>村内机耕路</t>
  </si>
  <si>
    <t>二三灶港(又祝桥中心河）</t>
  </si>
  <si>
    <t>沙路桥</t>
  </si>
  <si>
    <t>BEZG01</t>
  </si>
  <si>
    <t>灶泓港（又名二灶港）</t>
  </si>
  <si>
    <t>5T</t>
    <phoneticPr fontId="9" type="noConversion"/>
  </si>
  <si>
    <t>牛肚桥</t>
  </si>
  <si>
    <t>ZGH03</t>
  </si>
  <si>
    <t>牛肚村</t>
    <phoneticPr fontId="9" type="noConversion"/>
  </si>
  <si>
    <t>秋荷路</t>
  </si>
  <si>
    <t>15T</t>
    <phoneticPr fontId="9" type="noConversion"/>
  </si>
  <si>
    <t>成一小厂桥</t>
  </si>
  <si>
    <t>BLG05</t>
  </si>
  <si>
    <t>成日大道</t>
  </si>
  <si>
    <t>白龙港</t>
  </si>
  <si>
    <t>8+20+8</t>
  </si>
  <si>
    <t>园艺坊桥</t>
  </si>
  <si>
    <t>BLG06</t>
  </si>
  <si>
    <t>同强路支路</t>
  </si>
  <si>
    <t>2014</t>
  </si>
  <si>
    <t>12+12+10</t>
  </si>
  <si>
    <t>灶东5组桥</t>
  </si>
  <si>
    <t>BLG07</t>
  </si>
  <si>
    <t>中港村</t>
    <phoneticPr fontId="9" type="noConversion"/>
  </si>
  <si>
    <t>中港2组桥</t>
  </si>
  <si>
    <t>BLG08</t>
  </si>
  <si>
    <t>中港二队支路</t>
  </si>
  <si>
    <t>中港1组桥</t>
  </si>
  <si>
    <t>BLG09</t>
  </si>
  <si>
    <t>中港一队支路</t>
  </si>
  <si>
    <t>港北4组桥</t>
  </si>
  <si>
    <t>BLG10</t>
  </si>
  <si>
    <t>建港村</t>
    <phoneticPr fontId="9" type="noConversion"/>
  </si>
  <si>
    <t>沙中西二路</t>
  </si>
  <si>
    <t>纬四路老港桥</t>
  </si>
  <si>
    <t>BLG11</t>
  </si>
  <si>
    <t>建中路</t>
  </si>
  <si>
    <t>港南8组桥</t>
  </si>
  <si>
    <t>BLG12</t>
  </si>
  <si>
    <t>东河村</t>
    <phoneticPr fontId="9" type="noConversion"/>
  </si>
  <si>
    <t>沙岭路</t>
  </si>
  <si>
    <t>西河1组桥</t>
  </si>
  <si>
    <t>BLG13</t>
  </si>
  <si>
    <t>洼港路</t>
  </si>
  <si>
    <t>2013</t>
  </si>
  <si>
    <t>沈港15组桥</t>
  </si>
  <si>
    <t>WCG01</t>
  </si>
  <si>
    <t>大河村</t>
    <phoneticPr fontId="9" type="noConversion"/>
  </si>
  <si>
    <t>建中路支路</t>
  </si>
  <si>
    <t>五尺沟</t>
  </si>
  <si>
    <t>2013.5</t>
  </si>
  <si>
    <t>沈港13组桥</t>
  </si>
  <si>
    <t>WCG02</t>
  </si>
  <si>
    <t>新村南路</t>
  </si>
  <si>
    <t>空九连桥</t>
  </si>
  <si>
    <t>STH17</t>
  </si>
  <si>
    <t>南滨公路支路</t>
  </si>
  <si>
    <t>人民塘随塘河</t>
  </si>
  <si>
    <t>通源路桥</t>
  </si>
  <si>
    <t>STH18</t>
  </si>
  <si>
    <t>建设村</t>
    <phoneticPr fontId="9" type="noConversion"/>
  </si>
  <si>
    <t>通源西路</t>
  </si>
  <si>
    <t>15T</t>
    <phoneticPr fontId="9" type="noConversion"/>
  </si>
  <si>
    <t>2009</t>
  </si>
  <si>
    <t>12+16+12</t>
  </si>
  <si>
    <t>三灶港桥</t>
  </si>
  <si>
    <t>STH19</t>
  </si>
  <si>
    <t>东河村</t>
    <phoneticPr fontId="9" type="noConversion"/>
  </si>
  <si>
    <t>塘下公路支路</t>
  </si>
  <si>
    <t>3T</t>
    <phoneticPr fontId="9" type="noConversion"/>
  </si>
  <si>
    <t>黄沙港桥</t>
  </si>
  <si>
    <t>DZH-F25</t>
  </si>
  <si>
    <t>余姚村</t>
    <phoneticPr fontId="9" type="noConversion"/>
  </si>
  <si>
    <t>黄沙港</t>
  </si>
  <si>
    <t>2018.3</t>
  </si>
  <si>
    <t>20+20+30+20+20</t>
  </si>
  <si>
    <t>成一5组桥</t>
  </si>
  <si>
    <t>JH48</t>
  </si>
  <si>
    <t>同强路</t>
  </si>
  <si>
    <t>成一7组桥</t>
  </si>
  <si>
    <t>JH49</t>
  </si>
  <si>
    <t>灶泓港东路</t>
  </si>
  <si>
    <t>港西3组桥</t>
  </si>
  <si>
    <t>JH50</t>
  </si>
  <si>
    <t>建港13组二路</t>
  </si>
  <si>
    <t>纵五河</t>
  </si>
  <si>
    <t>铁桥9组桥</t>
  </si>
  <si>
    <t>JH51</t>
  </si>
  <si>
    <t>铁桥村</t>
    <phoneticPr fontId="9" type="noConversion"/>
  </si>
  <si>
    <t>付家宅路</t>
  </si>
  <si>
    <t>马弄堂港</t>
  </si>
  <si>
    <t>10T</t>
    <phoneticPr fontId="9" type="noConversion"/>
  </si>
  <si>
    <t>江绣路桥</t>
  </si>
  <si>
    <t>JZH02</t>
  </si>
  <si>
    <t>共和村</t>
    <phoneticPr fontId="9" type="noConversion"/>
  </si>
  <si>
    <t>祝桥镇</t>
  </si>
  <si>
    <t>江绣路</t>
  </si>
  <si>
    <t>东高桥</t>
  </si>
  <si>
    <t>JZH03</t>
  </si>
  <si>
    <t>军民村</t>
    <phoneticPr fontId="9" type="noConversion"/>
  </si>
  <si>
    <t>江镇西街</t>
  </si>
  <si>
    <t>孟墩桥</t>
  </si>
  <si>
    <t>JZH04</t>
  </si>
  <si>
    <t>立新村</t>
    <phoneticPr fontId="9" type="noConversion"/>
  </si>
  <si>
    <t>中横港路</t>
  </si>
  <si>
    <t>6.5+9+6.5</t>
  </si>
  <si>
    <t>东畅塘桥</t>
  </si>
  <si>
    <t>STH10</t>
  </si>
  <si>
    <t>海滨村</t>
    <phoneticPr fontId="9" type="noConversion"/>
  </si>
  <si>
    <t>森塘路</t>
  </si>
  <si>
    <t>插网桥</t>
  </si>
  <si>
    <t>STH11</t>
  </si>
  <si>
    <t>东滨村</t>
    <phoneticPr fontId="9" type="noConversion"/>
  </si>
  <si>
    <t>农开发路</t>
  </si>
  <si>
    <t>2002</t>
  </si>
  <si>
    <t>陆家路桥</t>
  </si>
  <si>
    <t>STH12</t>
  </si>
  <si>
    <t>新和村</t>
    <phoneticPr fontId="9" type="noConversion"/>
  </si>
  <si>
    <t>陆家路</t>
  </si>
  <si>
    <t>10.5+12+10.5</t>
  </si>
  <si>
    <t>共和桥</t>
  </si>
  <si>
    <t>PDYH27</t>
  </si>
  <si>
    <t>共和村4组</t>
    <phoneticPr fontId="9" type="noConversion"/>
  </si>
  <si>
    <t>果园桥</t>
  </si>
  <si>
    <t>PDYH32</t>
  </si>
  <si>
    <t>星光村果园2组</t>
    <phoneticPr fontId="9" type="noConversion"/>
  </si>
  <si>
    <t>中心路</t>
  </si>
  <si>
    <t>2011</t>
  </si>
  <si>
    <t>祝西8组桥</t>
  </si>
  <si>
    <t>PDYH33</t>
  </si>
  <si>
    <t>祝西村祝西8组</t>
    <phoneticPr fontId="9" type="noConversion"/>
  </si>
  <si>
    <t>祝西北路</t>
  </si>
  <si>
    <t>祝西3组桥</t>
  </si>
  <si>
    <t>PDYH34</t>
  </si>
  <si>
    <t>祝西村祝西3组</t>
    <phoneticPr fontId="9" type="noConversion"/>
  </si>
  <si>
    <t>王家宅路支路</t>
  </si>
  <si>
    <t>7+16+7</t>
  </si>
  <si>
    <t>祝西2组桥</t>
  </si>
  <si>
    <t>PDYH35</t>
  </si>
  <si>
    <t>祝西村祝西7组</t>
    <phoneticPr fontId="9" type="noConversion"/>
  </si>
  <si>
    <t>王家宅路</t>
  </si>
  <si>
    <t>立新7组桥</t>
    <phoneticPr fontId="9" type="noConversion"/>
  </si>
  <si>
    <t>PDYH36</t>
  </si>
  <si>
    <t>立新村7组</t>
    <phoneticPr fontId="9" type="noConversion"/>
  </si>
  <si>
    <t>立新北路</t>
  </si>
  <si>
    <t>义泓七组桥</t>
    <phoneticPr fontId="9" type="noConversion"/>
  </si>
  <si>
    <t>STH16</t>
  </si>
  <si>
    <t>义泓村7组</t>
    <phoneticPr fontId="9" type="noConversion"/>
  </si>
  <si>
    <t>施家宅西路</t>
  </si>
  <si>
    <t xml:space="preserve">立新24组桥             </t>
  </si>
  <si>
    <t>SZG17</t>
  </si>
  <si>
    <t>立新村叶桥24组</t>
    <phoneticPr fontId="9" type="noConversion"/>
  </si>
  <si>
    <t>俞家宅路</t>
  </si>
  <si>
    <t>四灶港</t>
  </si>
  <si>
    <t>立新20组桥</t>
  </si>
  <si>
    <t>SZG18</t>
  </si>
  <si>
    <t>立新村叶桥20组</t>
    <phoneticPr fontId="9" type="noConversion"/>
  </si>
  <si>
    <t>浦安路西侧</t>
  </si>
  <si>
    <t>人行桥</t>
    <phoneticPr fontId="9" type="noConversion"/>
  </si>
  <si>
    <t>6+6.1+6</t>
  </si>
  <si>
    <t>老村部桥</t>
  </si>
  <si>
    <t>SZG19</t>
  </si>
  <si>
    <t>立新村叶桥18组</t>
    <phoneticPr fontId="9" type="noConversion"/>
  </si>
  <si>
    <t>10+8+8</t>
  </si>
  <si>
    <t>立新18组桥</t>
  </si>
  <si>
    <t>SZG20</t>
  </si>
  <si>
    <t>18组南宅路</t>
  </si>
  <si>
    <t xml:space="preserve">立新2号桥                  </t>
  </si>
  <si>
    <t>SZG21</t>
  </si>
  <si>
    <t>立新村10组</t>
    <phoneticPr fontId="9" type="noConversion"/>
  </si>
  <si>
    <t>夏乐路</t>
  </si>
  <si>
    <t>四灶港（大沙路港）</t>
  </si>
  <si>
    <t>3T、危桥</t>
    <phoneticPr fontId="9" type="noConversion"/>
  </si>
  <si>
    <t>四灶港水闸桥</t>
  </si>
  <si>
    <t>SZG22</t>
  </si>
  <si>
    <t>红星村红二5组</t>
    <phoneticPr fontId="9" type="noConversion"/>
  </si>
  <si>
    <t>盐仓老街</t>
  </si>
  <si>
    <t>6.2+5.5+6.2</t>
  </si>
  <si>
    <t>红二关庙桥</t>
  </si>
  <si>
    <t>SZG23</t>
  </si>
  <si>
    <t>红星村红二13组</t>
    <phoneticPr fontId="9" type="noConversion"/>
  </si>
  <si>
    <t>3T</t>
    <phoneticPr fontId="9" type="noConversion"/>
  </si>
  <si>
    <t>红星8组桥</t>
  </si>
  <si>
    <t>SZG24</t>
  </si>
  <si>
    <t>红星村红二8组</t>
    <phoneticPr fontId="9" type="noConversion"/>
  </si>
  <si>
    <t>红星8组路</t>
  </si>
  <si>
    <t>吴家桥</t>
  </si>
  <si>
    <t>LZG17</t>
  </si>
  <si>
    <t>星光村4组</t>
    <phoneticPr fontId="9" type="noConversion"/>
  </si>
  <si>
    <t xml:space="preserve">祝景路    </t>
  </si>
  <si>
    <t>玻璃厂桥</t>
  </si>
  <si>
    <t>LZG18</t>
  </si>
  <si>
    <t>星光村前进3组</t>
    <phoneticPr fontId="9" type="noConversion"/>
  </si>
  <si>
    <t>7+12+8</t>
  </si>
  <si>
    <t>六灶港粮管所桥</t>
  </si>
  <si>
    <t>LZG19</t>
  </si>
  <si>
    <t>星光村前进2组</t>
    <phoneticPr fontId="9" type="noConversion"/>
  </si>
  <si>
    <t>南塘街</t>
  </si>
  <si>
    <t>华星4组桥</t>
  </si>
  <si>
    <t>LZG20</t>
  </si>
  <si>
    <t>祝东村华星4组</t>
    <phoneticPr fontId="9" type="noConversion"/>
  </si>
  <si>
    <t>景观河路</t>
  </si>
  <si>
    <t>2004</t>
  </si>
  <si>
    <t>李家宅桥</t>
  </si>
  <si>
    <t>JH12</t>
  </si>
  <si>
    <t>为民村</t>
    <phoneticPr fontId="9" type="noConversion"/>
  </si>
  <si>
    <t>龚家宅路</t>
  </si>
  <si>
    <t>会龙傅家宅河3</t>
  </si>
  <si>
    <t xml:space="preserve">西兰港桥                   </t>
  </si>
  <si>
    <t>JH13</t>
  </si>
  <si>
    <t>立新村叶桥25组</t>
    <phoneticPr fontId="9" type="noConversion"/>
  </si>
  <si>
    <t>立新南路</t>
  </si>
  <si>
    <t>叶桥9队生产河</t>
  </si>
  <si>
    <t>规划二河桥</t>
  </si>
  <si>
    <t>GHEH01</t>
  </si>
  <si>
    <t>商飞基地</t>
    <phoneticPr fontId="9" type="noConversion"/>
  </si>
  <si>
    <t>上飞路支路</t>
  </si>
  <si>
    <t>规划二河</t>
  </si>
  <si>
    <t>三灶路港桥</t>
  </si>
  <si>
    <t>SZLG02</t>
  </si>
  <si>
    <t>沈庄大桥</t>
  </si>
  <si>
    <t>XTG01</t>
  </si>
  <si>
    <t>沈庄村</t>
    <phoneticPr fontId="9" type="noConversion"/>
  </si>
  <si>
    <t>航头镇</t>
  </si>
  <si>
    <t>瑞和路</t>
  </si>
  <si>
    <t>咸塘港</t>
  </si>
  <si>
    <t>1995</t>
  </si>
  <si>
    <t>7+16+8</t>
  </si>
  <si>
    <t>为民桥</t>
  </si>
  <si>
    <t>XTG02</t>
  </si>
  <si>
    <t>鹤东村</t>
    <phoneticPr fontId="9" type="noConversion"/>
  </si>
  <si>
    <t>向阳河路</t>
  </si>
  <si>
    <t>小学堂桥</t>
  </si>
  <si>
    <t>XTG03</t>
  </si>
  <si>
    <t>梅园村</t>
    <phoneticPr fontId="9" type="noConversion"/>
  </si>
  <si>
    <t>下沙新街支路（陈家弄）</t>
  </si>
  <si>
    <t>2008</t>
  </si>
  <si>
    <t>6+20+6</t>
  </si>
  <si>
    <t>大中厂桥</t>
  </si>
  <si>
    <t>XTG04</t>
  </si>
  <si>
    <t>航东村</t>
    <phoneticPr fontId="9" type="noConversion"/>
  </si>
  <si>
    <t>沪南公路支路</t>
  </si>
  <si>
    <t>十一组桥</t>
  </si>
  <si>
    <t>HTG01</t>
  </si>
  <si>
    <t>军民路、大治河南岸防汛通道</t>
  </si>
  <si>
    <t>航塘港</t>
  </si>
  <si>
    <t>六组桥</t>
  </si>
  <si>
    <t>HTG02</t>
  </si>
  <si>
    <t>丰桥村</t>
    <phoneticPr fontId="9" type="noConversion"/>
  </si>
  <si>
    <t>海丰路</t>
  </si>
  <si>
    <t>五组桥</t>
  </si>
  <si>
    <t>HTG03</t>
  </si>
  <si>
    <t>航塘港路支路</t>
  </si>
  <si>
    <t>祠堂桥</t>
  </si>
  <si>
    <t>WZG01</t>
  </si>
  <si>
    <t>牛桥村</t>
    <phoneticPr fontId="9" type="noConversion"/>
  </si>
  <si>
    <t>双楼路</t>
  </si>
  <si>
    <t>大中厂北桥</t>
  </si>
  <si>
    <t>SZG01</t>
  </si>
  <si>
    <t>下沙新街支路</t>
  </si>
  <si>
    <t>黑木桥</t>
  </si>
  <si>
    <t>SZG02</t>
  </si>
  <si>
    <t>下沙路支路</t>
  </si>
  <si>
    <t>四灶港1号桥</t>
  </si>
  <si>
    <t>SZG03</t>
  </si>
  <si>
    <t>鹤东村</t>
    <phoneticPr fontId="9" type="noConversion"/>
  </si>
  <si>
    <t>储鹤路</t>
  </si>
  <si>
    <t>四灶港2号桥</t>
  </si>
  <si>
    <t>SZG04</t>
  </si>
  <si>
    <t>沥青</t>
    <phoneticPr fontId="37" type="noConversion"/>
  </si>
  <si>
    <t>康家桥</t>
  </si>
  <si>
    <t>SZG05</t>
  </si>
  <si>
    <t>机房路</t>
  </si>
  <si>
    <t>青龙四组桥</t>
  </si>
  <si>
    <t>DZH-F04</t>
  </si>
  <si>
    <t>青龙港</t>
  </si>
  <si>
    <t>10+14+8</t>
    <phoneticPr fontId="3" type="noConversion"/>
  </si>
  <si>
    <t xml:space="preserve">   </t>
    <phoneticPr fontId="9" type="noConversion"/>
  </si>
  <si>
    <t>杨树港桥</t>
    <phoneticPr fontId="9" type="noConversion"/>
  </si>
  <si>
    <t>YSG01</t>
  </si>
  <si>
    <t>海桥村</t>
    <phoneticPr fontId="9" type="noConversion"/>
  </si>
  <si>
    <t>海桥北路</t>
  </si>
  <si>
    <t>杨树港</t>
    <phoneticPr fontId="9" type="noConversion"/>
  </si>
  <si>
    <t>7+7+7</t>
  </si>
  <si>
    <t>永济桥</t>
  </si>
  <si>
    <t>JH15</t>
  </si>
  <si>
    <t>宅村路</t>
  </si>
  <si>
    <t>沈庄塘</t>
    <phoneticPr fontId="9" type="noConversion"/>
  </si>
  <si>
    <t>1672</t>
  </si>
  <si>
    <t>22（石拱桥）</t>
  </si>
  <si>
    <t>石板</t>
  </si>
  <si>
    <t>朱郎中桥</t>
  </si>
  <si>
    <t>JH16</t>
  </si>
  <si>
    <t>牌楼村</t>
    <phoneticPr fontId="9" type="noConversion"/>
  </si>
  <si>
    <t>浦涛路支路</t>
  </si>
  <si>
    <t>盐铁塘港</t>
  </si>
  <si>
    <t>奉南桥</t>
  </si>
  <si>
    <t>JH17</t>
  </si>
  <si>
    <t>航塘港路</t>
  </si>
  <si>
    <t>砼面层/
沥青</t>
    <phoneticPr fontId="9" type="noConversion"/>
  </si>
  <si>
    <t>海桥6组桥</t>
  </si>
  <si>
    <t>JH18</t>
  </si>
  <si>
    <t>机耕路</t>
  </si>
  <si>
    <t>6+7+4.5</t>
  </si>
  <si>
    <t>海桥2组桥_x000D_</t>
  </si>
  <si>
    <t>JH19</t>
  </si>
  <si>
    <t>海桥东二路支路</t>
  </si>
  <si>
    <t>海桥1组桥</t>
  </si>
  <si>
    <t>JH20</t>
  </si>
  <si>
    <t>小吴家宅河南桥</t>
  </si>
  <si>
    <t>DZH-F01</t>
  </si>
  <si>
    <t>新开河1</t>
  </si>
  <si>
    <t>马路港南桥</t>
  </si>
  <si>
    <t>DZH-F02</t>
  </si>
  <si>
    <t>马家港</t>
  </si>
  <si>
    <t>青龙港北桥</t>
  </si>
  <si>
    <t>DZH-F03</t>
  </si>
  <si>
    <t>大治河北岸防汛通道</t>
  </si>
  <si>
    <t>杨树港南桥</t>
  </si>
  <si>
    <t>DZH-F06</t>
  </si>
  <si>
    <t>杨树港</t>
  </si>
  <si>
    <t>穿心河南桥</t>
  </si>
  <si>
    <t>DZH-F07</t>
  </si>
  <si>
    <t>穿心河</t>
  </si>
  <si>
    <t>南横港南桥</t>
  </si>
  <si>
    <t>DZH-F09</t>
  </si>
  <si>
    <t>南西横港</t>
  </si>
  <si>
    <t>奶牛场北桥</t>
  </si>
  <si>
    <t>DZH-F05</t>
  </si>
  <si>
    <t>杨树沟</t>
  </si>
  <si>
    <t>南横港北桥</t>
  </si>
  <si>
    <t>DZH-F08</t>
  </si>
  <si>
    <t>西横沥港桥</t>
    <phoneticPr fontId="9" type="noConversion"/>
  </si>
  <si>
    <t>XHLG01</t>
    <phoneticPr fontId="9" type="noConversion"/>
  </si>
  <si>
    <t>鹤沙航城社区</t>
    <phoneticPr fontId="9" type="noConversion"/>
  </si>
  <si>
    <t>鹤雷路、北横河南岸防汛</t>
    <phoneticPr fontId="9" type="noConversion"/>
  </si>
  <si>
    <t>西横沥港</t>
    <phoneticPr fontId="9" type="noConversion"/>
  </si>
  <si>
    <t>人群3.645KN/m2</t>
    <phoneticPr fontId="9" type="noConversion"/>
  </si>
  <si>
    <t>10+16+10</t>
    <phoneticPr fontId="9" type="noConversion"/>
  </si>
  <si>
    <t>彩色沥青</t>
    <phoneticPr fontId="9" type="noConversion"/>
  </si>
  <si>
    <t>呈祥港桥</t>
    <phoneticPr fontId="9" type="noConversion"/>
  </si>
  <si>
    <t>CXG01</t>
    <phoneticPr fontId="9" type="noConversion"/>
  </si>
  <si>
    <t>呈祥港</t>
    <phoneticPr fontId="9" type="noConversion"/>
  </si>
  <si>
    <t>8+16+8</t>
    <phoneticPr fontId="9" type="noConversion"/>
  </si>
  <si>
    <t>鹤沙桥</t>
    <phoneticPr fontId="9" type="noConversion"/>
  </si>
  <si>
    <t>XTG05</t>
    <phoneticPr fontId="9" type="noConversion"/>
  </si>
  <si>
    <t>咸塘港</t>
    <phoneticPr fontId="9" type="noConversion"/>
  </si>
  <si>
    <t>人群3.85KN/m2</t>
    <phoneticPr fontId="9" type="noConversion"/>
  </si>
  <si>
    <t>环氧面层</t>
    <phoneticPr fontId="9" type="noConversion"/>
  </si>
  <si>
    <t>钢结构/大理石</t>
    <phoneticPr fontId="9" type="noConversion"/>
  </si>
  <si>
    <t>城市桥梁（钢桥）</t>
    <phoneticPr fontId="9" type="noConversion"/>
  </si>
  <si>
    <t>磷肥厂桥</t>
  </si>
  <si>
    <t>HXG01</t>
  </si>
  <si>
    <t>金建村</t>
    <phoneticPr fontId="9" type="noConversion"/>
  </si>
  <si>
    <t>新场镇</t>
  </si>
  <si>
    <t>磷肥厂路</t>
  </si>
  <si>
    <t>惠新港</t>
  </si>
  <si>
    <t>23+25+23</t>
  </si>
  <si>
    <t>坦西23组桥</t>
  </si>
  <si>
    <t>LXG01</t>
  </si>
  <si>
    <t>坦西村</t>
    <phoneticPr fontId="9" type="noConversion"/>
  </si>
  <si>
    <t>申江路支路</t>
  </si>
  <si>
    <t>立新港</t>
  </si>
  <si>
    <t>立新港奶牛场桥</t>
  </si>
  <si>
    <t>LXG02</t>
  </si>
  <si>
    <t>申江路支路、22组路</t>
  </si>
  <si>
    <t>坦西19组桥</t>
  </si>
  <si>
    <t>LXG03</t>
  </si>
  <si>
    <t>古博路、27-19组路</t>
  </si>
  <si>
    <t>沥青层</t>
  </si>
  <si>
    <t>坦西17组桥</t>
  </si>
  <si>
    <t>LXG04</t>
  </si>
  <si>
    <t>17-18组路</t>
  </si>
  <si>
    <t>排灌站桥</t>
  </si>
  <si>
    <t>LXG05</t>
  </si>
  <si>
    <t>雪莲路</t>
  </si>
  <si>
    <t>2005.1</t>
  </si>
  <si>
    <t>6+13+5</t>
  </si>
  <si>
    <t xml:space="preserve">仁义1组桥 </t>
  </si>
  <si>
    <t>LXG06</t>
  </si>
  <si>
    <t>仁义村</t>
    <phoneticPr fontId="9" type="noConversion"/>
  </si>
  <si>
    <t>坦仁路北申江路支路</t>
  </si>
  <si>
    <t>8+8+7</t>
    <phoneticPr fontId="9" type="noConversion"/>
  </si>
  <si>
    <t>新林小学桥</t>
  </si>
  <si>
    <t>LXG07</t>
  </si>
  <si>
    <t>仁义小厂桥</t>
  </si>
  <si>
    <t>LXG08</t>
  </si>
  <si>
    <t>仁义村</t>
    <phoneticPr fontId="9" type="noConversion"/>
  </si>
  <si>
    <t>8T</t>
  </si>
  <si>
    <t>6+12+6</t>
  </si>
  <si>
    <t>蒋桥2组桥</t>
    <phoneticPr fontId="9" type="noConversion"/>
  </si>
  <si>
    <t>LXG09</t>
  </si>
  <si>
    <t>蒋桥村</t>
    <phoneticPr fontId="9" type="noConversion"/>
  </si>
  <si>
    <t>新桥小厂桥</t>
  </si>
  <si>
    <t>LXG10</t>
  </si>
  <si>
    <t>惠新港北申江路支路</t>
  </si>
  <si>
    <t>6+12+8</t>
  </si>
  <si>
    <t>奉新港潘家桥</t>
  </si>
  <si>
    <t>FXG01</t>
  </si>
  <si>
    <t>新南村</t>
    <phoneticPr fontId="9" type="noConversion"/>
  </si>
  <si>
    <t>新奉公路支路</t>
  </si>
  <si>
    <t>奉新港</t>
  </si>
  <si>
    <t>奉新港张家桥</t>
  </si>
  <si>
    <t>FXG02</t>
  </si>
  <si>
    <t>众安村</t>
    <phoneticPr fontId="9" type="noConversion"/>
  </si>
  <si>
    <t>32(拱桥)</t>
  </si>
  <si>
    <t>盛家桥</t>
  </si>
  <si>
    <t>FXG03</t>
  </si>
  <si>
    <t>水仙塘路</t>
  </si>
  <si>
    <t>保佑桥</t>
  </si>
  <si>
    <t>WZG02</t>
  </si>
  <si>
    <t>坦东村</t>
    <phoneticPr fontId="9" type="noConversion"/>
  </si>
  <si>
    <t>16（石拱桥）</t>
  </si>
  <si>
    <t>石块</t>
  </si>
  <si>
    <t>牌楼桥_x000D_</t>
  </si>
  <si>
    <t>SZG06</t>
  </si>
  <si>
    <t>下盐路南支路</t>
  </si>
  <si>
    <t>8+9+8</t>
  </si>
  <si>
    <t>坦东四灶港桥</t>
  </si>
  <si>
    <t>SZG07</t>
  </si>
  <si>
    <t>航莲路</t>
  </si>
  <si>
    <t>沙东桥</t>
  </si>
  <si>
    <t>JH22</t>
  </si>
  <si>
    <t>北西横港</t>
  </si>
  <si>
    <t>仁义4组桥</t>
  </si>
  <si>
    <t>JH23</t>
  </si>
  <si>
    <t>沙东路</t>
  </si>
  <si>
    <t>2010</t>
  </si>
  <si>
    <t>砼面层/沥青</t>
    <phoneticPr fontId="9" type="noConversion"/>
  </si>
  <si>
    <t>飞桥桥</t>
  </si>
  <si>
    <t>JH24</t>
  </si>
  <si>
    <t>新卫村</t>
    <phoneticPr fontId="9" type="noConversion"/>
  </si>
  <si>
    <t>新卫路</t>
  </si>
  <si>
    <t>西横港</t>
  </si>
  <si>
    <t>同旺桥</t>
  </si>
  <si>
    <t>JH25</t>
  </si>
  <si>
    <t>福善村</t>
    <phoneticPr fontId="9" type="noConversion"/>
  </si>
  <si>
    <t>永兴横港桥</t>
  </si>
  <si>
    <t>JH26</t>
  </si>
  <si>
    <t>果园村</t>
    <phoneticPr fontId="9" type="noConversion"/>
  </si>
  <si>
    <t>5+7+5</t>
  </si>
  <si>
    <t>新南15组桥</t>
  </si>
  <si>
    <t>JH27</t>
  </si>
  <si>
    <t>新南9组桥</t>
  </si>
  <si>
    <t>JH28</t>
  </si>
  <si>
    <t>新南村</t>
    <phoneticPr fontId="9" type="noConversion"/>
  </si>
  <si>
    <t>海桥路支路</t>
  </si>
  <si>
    <t>新南海桥桥</t>
  </si>
  <si>
    <t>JH29</t>
  </si>
  <si>
    <t>村内道路</t>
  </si>
  <si>
    <t>5+5+5</t>
  </si>
  <si>
    <t>曹桥海桥桥</t>
  </si>
  <si>
    <t>JH30</t>
  </si>
  <si>
    <t>海桥3组宅村路</t>
  </si>
  <si>
    <t>樊家堡桥</t>
  </si>
  <si>
    <t>JH31</t>
  </si>
  <si>
    <t>坦东村</t>
    <phoneticPr fontId="9" type="noConversion"/>
  </si>
  <si>
    <t>6+7+5</t>
  </si>
  <si>
    <t>乔家宅桥</t>
  </si>
  <si>
    <t>JH32</t>
  </si>
  <si>
    <t>张家桥村</t>
    <phoneticPr fontId="9" type="noConversion"/>
  </si>
  <si>
    <t>为民路</t>
  </si>
  <si>
    <t>南横港北支河</t>
  </si>
  <si>
    <t>7+7.5+7</t>
  </si>
  <si>
    <t>一灶5组胡桥</t>
  </si>
  <si>
    <t>JH33</t>
  </si>
  <si>
    <t>胡桥17队河10</t>
  </si>
  <si>
    <t>金建新安桥</t>
  </si>
  <si>
    <t>JH34</t>
  </si>
  <si>
    <t>金建村</t>
    <phoneticPr fontId="9" type="noConversion"/>
  </si>
  <si>
    <t>利民11组T1号河</t>
  </si>
  <si>
    <t>新南华星桥</t>
  </si>
  <si>
    <t>JH35</t>
  </si>
  <si>
    <t>盛家庙桥</t>
  </si>
  <si>
    <t>JH36</t>
  </si>
  <si>
    <t>众安村</t>
    <phoneticPr fontId="9" type="noConversion"/>
  </si>
  <si>
    <t>南一灶港</t>
  </si>
  <si>
    <t>石壁桥</t>
  </si>
  <si>
    <t>JH37</t>
  </si>
  <si>
    <t>人行桥</t>
    <phoneticPr fontId="9" type="noConversion"/>
  </si>
  <si>
    <t>1821-1850</t>
  </si>
  <si>
    <t>4+6+4</t>
  </si>
  <si>
    <t>唐桥公墓堂桥</t>
  </si>
  <si>
    <t>JH38</t>
  </si>
  <si>
    <t>唐 众路支路</t>
  </si>
  <si>
    <t>唐桥14组桥</t>
  </si>
  <si>
    <t>JH39</t>
  </si>
  <si>
    <t>唐桥13组桥</t>
  </si>
  <si>
    <t>JH40</t>
  </si>
  <si>
    <t>唐桥12组桥_x000D_</t>
  </si>
  <si>
    <t>JH41</t>
  </si>
  <si>
    <t>5+6+5</t>
  </si>
  <si>
    <t>唐桥11组桥</t>
  </si>
  <si>
    <t>JH42</t>
  </si>
  <si>
    <t>唐桥北宋桥</t>
  </si>
  <si>
    <t>JH43</t>
  </si>
  <si>
    <t>陶家港桥</t>
  </si>
  <si>
    <t>TJG01</t>
  </si>
  <si>
    <t>曹治路</t>
  </si>
  <si>
    <t>陶家港</t>
  </si>
  <si>
    <t>新场敬老院桥</t>
  </si>
  <si>
    <t>DZH-F12</t>
  </si>
  <si>
    <t>新场村</t>
    <phoneticPr fontId="9" type="noConversion"/>
  </si>
  <si>
    <t>市河</t>
  </si>
  <si>
    <t>绿荫港桥</t>
  </si>
  <si>
    <t>LYG01</t>
  </si>
  <si>
    <t>粮库南路</t>
  </si>
  <si>
    <t>绿荫港</t>
    <phoneticPr fontId="9" type="noConversion"/>
  </si>
  <si>
    <t>陶家港南桥</t>
  </si>
  <si>
    <t>DZH-F11</t>
  </si>
  <si>
    <t>陶家港北桥</t>
  </si>
  <si>
    <t>DZH-F10</t>
  </si>
  <si>
    <t>绵长港南桥</t>
  </si>
  <si>
    <t>DZH-F14</t>
  </si>
  <si>
    <t>绵长港</t>
  </si>
  <si>
    <t>绵长港北桥</t>
  </si>
  <si>
    <t>DZH-F13</t>
  </si>
  <si>
    <t>丰乐7组桥</t>
  </si>
  <si>
    <t>SZG08</t>
  </si>
  <si>
    <t>腰路村</t>
    <phoneticPr fontId="9" type="noConversion"/>
  </si>
  <si>
    <t>宣桥镇</t>
  </si>
  <si>
    <t>祝家宅路支路</t>
  </si>
  <si>
    <t>亚洲刀厂桥</t>
  </si>
  <si>
    <t>SZG09</t>
  </si>
  <si>
    <t>丰乐8组西桥</t>
  </si>
  <si>
    <t>SZG10</t>
  </si>
  <si>
    <t>腰路2组路</t>
  </si>
  <si>
    <t>丰乐8组东桥</t>
  </si>
  <si>
    <t>SZG11</t>
  </si>
  <si>
    <t>机耕1路</t>
  </si>
  <si>
    <t>腰路9组桥_x000D_</t>
  </si>
  <si>
    <t>SZG12</t>
  </si>
  <si>
    <t>谷雨基地路桥</t>
  </si>
  <si>
    <t>SZG13</t>
  </si>
  <si>
    <t>光明老大队桥</t>
  </si>
  <si>
    <t>SZG15</t>
  </si>
  <si>
    <t>光明村</t>
    <phoneticPr fontId="9" type="noConversion"/>
  </si>
  <si>
    <t>光明路</t>
  </si>
  <si>
    <t>机耕路1号桥</t>
  </si>
  <si>
    <t>SZG16</t>
  </si>
  <si>
    <t>光明村</t>
    <phoneticPr fontId="9" type="noConversion"/>
  </si>
  <si>
    <t>四灶港路</t>
  </si>
  <si>
    <t>巴士学院三灶港桥</t>
  </si>
  <si>
    <t>SZG-01</t>
  </si>
  <si>
    <t>祝桥村</t>
    <phoneticPr fontId="9" type="noConversion"/>
  </si>
  <si>
    <t>徐园路、三灶港路支路</t>
  </si>
  <si>
    <t>三灶港</t>
  </si>
  <si>
    <t>卫星港桥</t>
  </si>
  <si>
    <t>HXG02</t>
  </si>
  <si>
    <t>张家桥村</t>
    <phoneticPr fontId="9" type="noConversion"/>
  </si>
  <si>
    <t>张家桥路</t>
  </si>
  <si>
    <t>20+22+20</t>
  </si>
  <si>
    <t>工农兵西桥</t>
  </si>
  <si>
    <t>HWG01</t>
  </si>
  <si>
    <t>张家桥路支路</t>
  </si>
  <si>
    <t>宏伟港</t>
  </si>
  <si>
    <t>园艺场桥</t>
  </si>
  <si>
    <t>HWG02</t>
  </si>
  <si>
    <t>红卫港路支路</t>
  </si>
  <si>
    <t>6+8+8</t>
  </si>
  <si>
    <t>红卫港桥</t>
  </si>
  <si>
    <t>HWG03</t>
  </si>
  <si>
    <t>宣桥村</t>
    <phoneticPr fontId="9" type="noConversion"/>
  </si>
  <si>
    <t>6.5+10+10</t>
  </si>
  <si>
    <t>宣桥敬老院桥</t>
  </si>
  <si>
    <t>HWG04</t>
  </si>
  <si>
    <t>图翔路</t>
  </si>
  <si>
    <t>宣桥镇桥</t>
  </si>
  <si>
    <t>HWG05</t>
  </si>
  <si>
    <t>宣桥大街</t>
  </si>
  <si>
    <t>6+8+6.5</t>
  </si>
  <si>
    <t>机械厂桥</t>
  </si>
  <si>
    <t>HWG06</t>
  </si>
  <si>
    <t>长春村</t>
    <phoneticPr fontId="9" type="noConversion"/>
  </si>
  <si>
    <t>王家桥</t>
  </si>
  <si>
    <t>XLG02</t>
  </si>
  <si>
    <t>季桥村</t>
    <phoneticPr fontId="9" type="noConversion"/>
  </si>
  <si>
    <t>宣六港</t>
  </si>
  <si>
    <t>2006.11</t>
  </si>
  <si>
    <t>鞠家桥</t>
  </si>
  <si>
    <t>XLG03</t>
  </si>
  <si>
    <t>项埭村</t>
    <phoneticPr fontId="9" type="noConversion"/>
  </si>
  <si>
    <t>二灶港桥</t>
  </si>
  <si>
    <t>EZG01</t>
  </si>
  <si>
    <t>大治河路</t>
  </si>
  <si>
    <t>二灶港中心桥</t>
  </si>
  <si>
    <t>EZG02</t>
  </si>
  <si>
    <t>德中路</t>
  </si>
  <si>
    <t>倪家宅桥</t>
  </si>
  <si>
    <t>HSG01</t>
  </si>
  <si>
    <t>三灶村</t>
    <phoneticPr fontId="9" type="noConversion"/>
  </si>
  <si>
    <t>五丰路</t>
  </si>
  <si>
    <t>红三港</t>
  </si>
  <si>
    <t>公路-Ⅱ级折减</t>
    <phoneticPr fontId="37" type="noConversion"/>
  </si>
  <si>
    <t>化工厂桥</t>
  </si>
  <si>
    <t>HSG02</t>
  </si>
  <si>
    <t>光辉村</t>
    <phoneticPr fontId="9" type="noConversion"/>
  </si>
  <si>
    <t>二灶港沿河路</t>
  </si>
  <si>
    <t>9+13+10</t>
  </si>
  <si>
    <t>红三港水泥厂桥</t>
  </si>
  <si>
    <t>HSG03</t>
  </si>
  <si>
    <t>光辉村</t>
    <phoneticPr fontId="9" type="noConversion"/>
  </si>
  <si>
    <t>光辉10组路</t>
  </si>
  <si>
    <t>项埭加油站西桥</t>
  </si>
  <si>
    <t>HSG04</t>
  </si>
  <si>
    <t>项埭村</t>
    <phoneticPr fontId="9" type="noConversion"/>
  </si>
  <si>
    <t>项埭8组路</t>
  </si>
  <si>
    <t>公路-Ⅱ级</t>
    <phoneticPr fontId="37" type="noConversion"/>
  </si>
  <si>
    <t>四灶港西桥</t>
  </si>
  <si>
    <t>XLG-F01</t>
  </si>
  <si>
    <t>宣六港西路</t>
  </si>
  <si>
    <t>龙游港西桥</t>
  </si>
  <si>
    <t>XLG-F02</t>
  </si>
  <si>
    <t>北龙游港</t>
  </si>
  <si>
    <t>龙游港东桥</t>
  </si>
  <si>
    <t>XLG-F03</t>
  </si>
  <si>
    <t>宣六港东路</t>
  </si>
  <si>
    <t>三灶港西桥</t>
  </si>
  <si>
    <t>XLG-F04</t>
  </si>
  <si>
    <t>北三灶港</t>
  </si>
  <si>
    <t>三灶港东桥</t>
  </si>
  <si>
    <t>XLG-F05</t>
  </si>
  <si>
    <t>界沟西桥</t>
  </si>
  <si>
    <t>XLG-F06</t>
  </si>
  <si>
    <t>北北界沟</t>
  </si>
  <si>
    <t>界沟东桥</t>
  </si>
  <si>
    <t>XLG-F07</t>
  </si>
  <si>
    <t>二灶港西桥</t>
  </si>
  <si>
    <t>XLG-F08</t>
  </si>
  <si>
    <t>北二灶港</t>
  </si>
  <si>
    <t>二灶港东桥</t>
  </si>
  <si>
    <t>XLG-F09</t>
  </si>
  <si>
    <t>一号河西桥</t>
  </si>
  <si>
    <t>XLG-F10</t>
  </si>
  <si>
    <t>北南界沟</t>
  </si>
  <si>
    <t>一号河东桥</t>
  </si>
  <si>
    <t>XLG-F11</t>
  </si>
  <si>
    <t>一灶港西桥</t>
  </si>
  <si>
    <t>XLG-F12</t>
  </si>
  <si>
    <t>北一灶港</t>
  </si>
  <si>
    <t>一灶港东桥</t>
  </si>
  <si>
    <t>XLG-F13</t>
  </si>
  <si>
    <t>季桥村</t>
    <phoneticPr fontId="9" type="noConversion"/>
  </si>
  <si>
    <t>公路-Ⅱ级折减</t>
    <phoneticPr fontId="37" type="noConversion"/>
  </si>
  <si>
    <t>DZH-F15</t>
  </si>
  <si>
    <t>王桥三五组高速东宅河</t>
  </si>
  <si>
    <t>2019.1.25</t>
    <phoneticPr fontId="37" type="noConversion"/>
  </si>
  <si>
    <t>长辉河桥</t>
  </si>
  <si>
    <t>DZH-F16</t>
  </si>
  <si>
    <t>长春4组1号河</t>
  </si>
  <si>
    <t>张家宅支河桥</t>
  </si>
  <si>
    <t>DZH-F17</t>
  </si>
  <si>
    <t>新安14队1号河</t>
  </si>
  <si>
    <t>2019.12.30</t>
    <phoneticPr fontId="37" type="noConversion"/>
  </si>
  <si>
    <t>大治河北口桥</t>
  </si>
  <si>
    <t>DZH-F18</t>
  </si>
  <si>
    <t>宣桥村</t>
    <phoneticPr fontId="9" type="noConversion"/>
  </si>
  <si>
    <t>沥青</t>
    <phoneticPr fontId="9" type="noConversion"/>
  </si>
  <si>
    <t>机耕路桥</t>
  </si>
  <si>
    <t>DZH-F19</t>
  </si>
  <si>
    <t>大治河南岸机耕路</t>
  </si>
  <si>
    <t>大治河支河</t>
  </si>
  <si>
    <t>过凤港桥_x000D_</t>
  </si>
  <si>
    <t>JH14</t>
  </si>
  <si>
    <t>丰乐8组路</t>
  </si>
  <si>
    <t>过凤港</t>
  </si>
  <si>
    <t>六灶交界桥_x000D_</t>
  </si>
  <si>
    <t>JH52</t>
  </si>
  <si>
    <t>三灶15组1号路</t>
  </si>
  <si>
    <t>7+7+5</t>
  </si>
  <si>
    <t>光明一号河桥</t>
  </si>
  <si>
    <t>JH53</t>
  </si>
  <si>
    <t>光明8组路</t>
  </si>
  <si>
    <t>金光机口引水河</t>
  </si>
  <si>
    <t>盐仓交界桥</t>
  </si>
  <si>
    <t>JH54</t>
  </si>
  <si>
    <t>四灶港沿河路</t>
  </si>
  <si>
    <t>叶桥8队生产河</t>
  </si>
  <si>
    <t>耳朵桥</t>
  </si>
  <si>
    <t>JH55</t>
  </si>
  <si>
    <t>宜祝路</t>
  </si>
  <si>
    <t>蔡圈5队河（3）</t>
  </si>
  <si>
    <t>张家小桥</t>
  </si>
  <si>
    <t>JH56</t>
  </si>
  <si>
    <t>红卫港路</t>
  </si>
  <si>
    <t>南六灶港</t>
  </si>
  <si>
    <t>玉米基地桥_x000D_</t>
  </si>
  <si>
    <t>JH57</t>
  </si>
  <si>
    <t>蔡金路</t>
  </si>
  <si>
    <t>金建村宋家宅河</t>
  </si>
  <si>
    <t>奉贤交界桥</t>
  </si>
  <si>
    <t>JH58</t>
  </si>
  <si>
    <t>中心村</t>
    <phoneticPr fontId="9" type="noConversion"/>
  </si>
  <si>
    <t>三德路</t>
  </si>
  <si>
    <t>8+8+8</t>
    <phoneticPr fontId="9" type="noConversion"/>
  </si>
  <si>
    <t>六灶港东风桥</t>
  </si>
  <si>
    <t>LZG02</t>
  </si>
  <si>
    <t>红桥村</t>
    <phoneticPr fontId="9" type="noConversion"/>
  </si>
  <si>
    <t>周浦镇</t>
  </si>
  <si>
    <t>民水路</t>
  </si>
  <si>
    <t>水产桥</t>
  </si>
  <si>
    <t>LZG03</t>
  </si>
  <si>
    <t>界浜村</t>
    <phoneticPr fontId="9" type="noConversion"/>
  </si>
  <si>
    <t>水产路</t>
  </si>
  <si>
    <t>2012</t>
    <phoneticPr fontId="37" type="noConversion"/>
  </si>
  <si>
    <t>8+13+6</t>
  </si>
  <si>
    <t>窑港桥</t>
  </si>
  <si>
    <t>LZG04</t>
  </si>
  <si>
    <t>北庄村</t>
    <phoneticPr fontId="9" type="noConversion"/>
  </si>
  <si>
    <t>窑港路</t>
  </si>
  <si>
    <t>7.3+13+7.3</t>
  </si>
  <si>
    <t>朱家宅路桥</t>
  </si>
  <si>
    <t>LZG05</t>
  </si>
  <si>
    <t>旗杆村</t>
    <phoneticPr fontId="9" type="noConversion"/>
  </si>
  <si>
    <t>朱家宅路</t>
  </si>
  <si>
    <t>2014</t>
    <phoneticPr fontId="37" type="noConversion"/>
  </si>
  <si>
    <t>旗杆村2号路桥</t>
  </si>
  <si>
    <t>LZG06</t>
  </si>
  <si>
    <t>平二路</t>
  </si>
  <si>
    <t>堤子路桥</t>
  </si>
  <si>
    <t>LZG07</t>
  </si>
  <si>
    <t>平一路</t>
  </si>
  <si>
    <t>6+13+10</t>
  </si>
  <si>
    <t>曙光桥</t>
  </si>
  <si>
    <t>ZPT01</t>
  </si>
  <si>
    <t>里仁村</t>
    <phoneticPr fontId="9" type="noConversion"/>
  </si>
  <si>
    <t>陶永路</t>
  </si>
  <si>
    <t>周浦塘</t>
  </si>
  <si>
    <t>8+22+8</t>
  </si>
  <si>
    <t>解放桥</t>
  </si>
  <si>
    <t>ZPT02</t>
  </si>
  <si>
    <t>褚家路</t>
  </si>
  <si>
    <t>7+13+7</t>
  </si>
  <si>
    <t>界浜7队交界桥</t>
  </si>
  <si>
    <t>JH07</t>
  </si>
  <si>
    <t xml:space="preserve">申瓦路 </t>
  </si>
  <si>
    <t>杨家宅西河</t>
  </si>
  <si>
    <t>八灶港桥</t>
  </si>
  <si>
    <t>JH04</t>
  </si>
  <si>
    <t>申瓦路</t>
  </si>
  <si>
    <t>八灶港</t>
  </si>
  <si>
    <t>外环运河桥2</t>
  </si>
  <si>
    <t>WHYH05</t>
    <phoneticPr fontId="3" type="noConversion"/>
  </si>
  <si>
    <t>建姚路</t>
  </si>
  <si>
    <t>公路Ⅱ级</t>
    <phoneticPr fontId="37" type="noConversion"/>
  </si>
  <si>
    <t>2015</t>
    <phoneticPr fontId="37" type="noConversion"/>
  </si>
  <si>
    <t>20+22+22</t>
  </si>
  <si>
    <t>1#平桥</t>
    <phoneticPr fontId="3" type="noConversion"/>
  </si>
  <si>
    <t>WHYH-F01</t>
    <phoneticPr fontId="3" type="noConversion"/>
  </si>
  <si>
    <t>外环运河防汛通道</t>
  </si>
  <si>
    <t>横沔港支河1</t>
    <phoneticPr fontId="3" type="noConversion"/>
  </si>
  <si>
    <t>2#平桥</t>
  </si>
  <si>
    <t>WHYH-F02</t>
  </si>
  <si>
    <t>界浜村</t>
    <phoneticPr fontId="9" type="noConversion"/>
  </si>
  <si>
    <t>周家浜</t>
    <phoneticPr fontId="3" type="noConversion"/>
  </si>
  <si>
    <t>3#平桥</t>
  </si>
  <si>
    <t>WHYH-F03</t>
  </si>
  <si>
    <t>黄泥浜支河2</t>
    <phoneticPr fontId="3" type="noConversion"/>
  </si>
  <si>
    <t>4#平桥</t>
  </si>
  <si>
    <t>WHYH-F04</t>
  </si>
  <si>
    <t>黄泥浜支河1</t>
    <phoneticPr fontId="3" type="noConversion"/>
  </si>
  <si>
    <t>5#平桥</t>
  </si>
  <si>
    <t>WHYH-F05</t>
  </si>
  <si>
    <t>周家浜</t>
  </si>
  <si>
    <t>天主堂桥</t>
  </si>
  <si>
    <t>JH09</t>
  </si>
  <si>
    <t>汤巷6组</t>
    <phoneticPr fontId="9" type="noConversion"/>
  </si>
  <si>
    <t>康桥镇</t>
  </si>
  <si>
    <t>康桥东路支路</t>
  </si>
  <si>
    <t>沈家槽</t>
  </si>
  <si>
    <t>5+5.6+5.1</t>
  </si>
  <si>
    <t>横沔港桥</t>
  </si>
  <si>
    <t>HMG01</t>
  </si>
  <si>
    <t>横沔老街</t>
    <phoneticPr fontId="9" type="noConversion"/>
  </si>
  <si>
    <t>横沔老街</t>
  </si>
  <si>
    <t>横沔港</t>
  </si>
  <si>
    <t>4.8+9.8</t>
  </si>
  <si>
    <t>唐家石桥</t>
  </si>
  <si>
    <t>WHYH04</t>
  </si>
  <si>
    <t>石门1组</t>
    <phoneticPr fontId="9" type="noConversion"/>
  </si>
  <si>
    <t>申瓦路支路</t>
  </si>
  <si>
    <t>双沿西路桥</t>
  </si>
  <si>
    <t>YCG01</t>
  </si>
  <si>
    <t>沿北11组</t>
    <phoneticPr fontId="9" type="noConversion"/>
  </si>
  <si>
    <t xml:space="preserve">双沿西路   </t>
  </si>
  <si>
    <t>盐船港</t>
  </si>
  <si>
    <t>百龙桥</t>
  </si>
  <si>
    <t>YCG02</t>
  </si>
  <si>
    <t>火箭7组</t>
    <phoneticPr fontId="9" type="noConversion"/>
  </si>
  <si>
    <t>川周公路支路</t>
  </si>
  <si>
    <t>42（装饰拱桥）</t>
  </si>
  <si>
    <t xml:space="preserve">文卫桥                              </t>
  </si>
  <si>
    <t>YCG03</t>
  </si>
  <si>
    <t xml:space="preserve">慈桥路  </t>
  </si>
  <si>
    <t xml:space="preserve">人和桥               </t>
  </si>
  <si>
    <t>YCG05</t>
  </si>
  <si>
    <t>人南9组</t>
    <phoneticPr fontId="9" type="noConversion"/>
  </si>
  <si>
    <t>人和桥路</t>
  </si>
  <si>
    <t xml:space="preserve">沔新路桥                                                                                                                                                                                  </t>
  </si>
  <si>
    <t>YCG06</t>
  </si>
  <si>
    <t>沔青4组</t>
    <phoneticPr fontId="9" type="noConversion"/>
  </si>
  <si>
    <t>沔新路</t>
  </si>
  <si>
    <t>粮管所桥</t>
  </si>
  <si>
    <t>YCG07</t>
  </si>
  <si>
    <t>沙西街</t>
  </si>
  <si>
    <t>5+12.2+5</t>
  </si>
  <si>
    <t>砼面层</t>
    <phoneticPr fontId="37" type="noConversion"/>
  </si>
  <si>
    <t>汤基港桥</t>
  </si>
  <si>
    <t>JH03</t>
  </si>
  <si>
    <t>和合6组</t>
    <phoneticPr fontId="9" type="noConversion"/>
  </si>
  <si>
    <t>康桥镇</t>
    <phoneticPr fontId="37" type="noConversion"/>
  </si>
  <si>
    <t>御叶路支路</t>
  </si>
  <si>
    <t>汤基港</t>
  </si>
  <si>
    <t>跨河1号桥</t>
    <phoneticPr fontId="37" type="noConversion"/>
  </si>
  <si>
    <t>WHNH01</t>
    <phoneticPr fontId="37" type="noConversion"/>
  </si>
  <si>
    <t>沿北公园</t>
    <phoneticPr fontId="37" type="noConversion"/>
  </si>
  <si>
    <t>车行桥</t>
    <phoneticPr fontId="37" type="noConversion"/>
  </si>
  <si>
    <t>外环南河</t>
    <phoneticPr fontId="37" type="noConversion"/>
  </si>
  <si>
    <t>城-B级</t>
    <phoneticPr fontId="37" type="noConversion"/>
  </si>
  <si>
    <t>13+16+13</t>
    <phoneticPr fontId="37" type="noConversion"/>
  </si>
  <si>
    <t>砼面层</t>
    <phoneticPr fontId="37" type="noConversion"/>
  </si>
  <si>
    <t>城市桥梁</t>
    <phoneticPr fontId="37" type="noConversion"/>
  </si>
  <si>
    <t>道板砖</t>
    <phoneticPr fontId="37" type="noConversion"/>
  </si>
  <si>
    <t>荻山路外环南河桥</t>
  </si>
  <si>
    <t>WHNH02</t>
    <phoneticPr fontId="37" type="noConversion"/>
  </si>
  <si>
    <t>秀南公园</t>
    <phoneticPr fontId="37" type="noConversion"/>
  </si>
  <si>
    <t>14.93+26.14+14.93</t>
    <phoneticPr fontId="37" type="noConversion"/>
  </si>
  <si>
    <t>梓康河桥</t>
  </si>
  <si>
    <t>ZKH01</t>
    <phoneticPr fontId="37" type="noConversion"/>
  </si>
  <si>
    <t>外环南河南岸防汛通道</t>
    <phoneticPr fontId="37" type="noConversion"/>
  </si>
  <si>
    <t>梓康河</t>
    <phoneticPr fontId="37" type="noConversion"/>
  </si>
  <si>
    <t>8+16+8</t>
    <phoneticPr fontId="37" type="noConversion"/>
  </si>
  <si>
    <t xml:space="preserve">    </t>
    <phoneticPr fontId="9" type="noConversion"/>
  </si>
  <si>
    <t xml:space="preserve">
注：农桥养护2标内现有桥梁265座。其中大团39座，惠南镇16座，老港24座，祝桥29座、航头32座，新场46座，宣桥50座，周浦16座，康桥13座。
</t>
    <phoneticPr fontId="37" type="noConversion"/>
  </si>
  <si>
    <t xml:space="preserve">2025年10月-12月区管农桥养护养护标段划分及资金明细表（2标265座）                                                                           </t>
    <phoneticPr fontId="9" type="noConversion"/>
  </si>
  <si>
    <t>m2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</si>
</sst>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 * #,##0.00_ ;_ * \-#,##0.00_ ;_ * &quot;-&quot;??_ ;_ @_ "/>
    <numFmt numFmtId="176" formatCode="0.00_ "/>
    <numFmt numFmtId="177" formatCode="0_);[Red]\(0\)"/>
    <numFmt numFmtId="178" formatCode="0.00_);[Red]\(0.00\)"/>
    <numFmt numFmtId="179" formatCode="0_ "/>
    <numFmt numFmtId="180" formatCode="0.0_ "/>
    <numFmt numFmtId="181" formatCode="0.0_);[Red]\(0.0\)"/>
    <numFmt numFmtId="182" formatCode="0.00000"/>
    <numFmt numFmtId="183" formatCode="0.000000"/>
  </numFmts>
  <fonts count="46" x14ac:knownFonts="1">
    <font>
      <sz val="11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22"/>
      <name val="微软雅黑"/>
      <family val="2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name val="微软雅黑"/>
      <family val="2"/>
      <charset val="134"/>
    </font>
    <font>
      <b/>
      <sz val="16"/>
      <name val="微软雅黑"/>
      <family val="2"/>
      <charset val="134"/>
    </font>
    <font>
      <sz val="9"/>
      <name val="宋体"/>
      <family val="3"/>
      <charset val="134"/>
    </font>
    <font>
      <sz val="16"/>
      <name val="微软雅黑"/>
      <family val="2"/>
      <charset val="134"/>
    </font>
    <font>
      <sz val="9"/>
      <name val="宋体"/>
      <family val="3"/>
      <charset val="134"/>
      <scheme val="minor"/>
    </font>
    <font>
      <sz val="14"/>
      <name val="微软雅黑"/>
      <family val="2"/>
      <charset val="134"/>
    </font>
    <font>
      <sz val="20"/>
      <name val="微软雅黑"/>
      <family val="2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20"/>
      <name val="Tahoma"/>
      <family val="2"/>
    </font>
    <font>
      <sz val="11"/>
      <color indexed="16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7"/>
      <name val="Tahoma"/>
      <family val="2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name val="Times New Roman"/>
      <family val="1"/>
    </font>
    <font>
      <sz val="9"/>
      <name val="微软雅黑"/>
      <family val="2"/>
      <charset val="134"/>
    </font>
    <font>
      <b/>
      <sz val="28"/>
      <name val="微软雅黑"/>
      <family val="2"/>
      <charset val="134"/>
    </font>
    <font>
      <b/>
      <sz val="14"/>
      <name val="微软雅黑"/>
      <family val="2"/>
      <charset val="134"/>
    </font>
    <font>
      <b/>
      <sz val="36"/>
      <name val="微软雅黑"/>
      <family val="2"/>
      <charset val="134"/>
    </font>
    <font>
      <sz val="48"/>
      <name val="微软雅黑"/>
      <family val="2"/>
      <charset val="134"/>
    </font>
    <font>
      <sz val="26"/>
      <name val="微软雅黑"/>
      <family val="2"/>
      <charset val="134"/>
    </font>
    <font>
      <sz val="10"/>
      <name val="微软雅黑"/>
      <family val="2"/>
      <charset val="134"/>
    </font>
    <font>
      <sz val="9"/>
      <name val="Times New Roman"/>
      <family val="1"/>
    </font>
    <font>
      <b/>
      <sz val="20"/>
      <name val="微软雅黑"/>
      <family val="2"/>
      <charset val="134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1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5" tint="0.59999389629810485"/>
        <bgColor indexed="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2065187536243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126">
    <xf numFmtId="0" fontId="0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 applyNumberForma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6" borderId="10" applyNumberFormat="0" applyAlignment="0" applyProtection="0">
      <alignment vertical="center"/>
    </xf>
    <xf numFmtId="0" fontId="28" fillId="16" borderId="10" applyNumberFormat="0" applyAlignment="0" applyProtection="0">
      <alignment vertical="center"/>
    </xf>
    <xf numFmtId="0" fontId="28" fillId="16" borderId="10" applyNumberFormat="0" applyAlignment="0" applyProtection="0">
      <alignment vertical="center"/>
    </xf>
    <xf numFmtId="0" fontId="28" fillId="16" borderId="10" applyNumberFormat="0" applyAlignment="0" applyProtection="0">
      <alignment vertical="center"/>
    </xf>
    <xf numFmtId="0" fontId="29" fillId="23" borderId="11" applyNumberFormat="0" applyAlignment="0" applyProtection="0">
      <alignment vertical="center"/>
    </xf>
    <xf numFmtId="0" fontId="29" fillId="23" borderId="11" applyNumberFormat="0" applyAlignment="0" applyProtection="0">
      <alignment vertical="center"/>
    </xf>
    <xf numFmtId="0" fontId="29" fillId="23" borderId="11" applyNumberFormat="0" applyAlignment="0" applyProtection="0">
      <alignment vertical="center"/>
    </xf>
    <xf numFmtId="0" fontId="29" fillId="23" borderId="11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43" fontId="4" fillId="0" borderId="0" applyFont="0" applyFill="0" applyBorder="0" applyAlignment="0" applyProtection="0"/>
    <xf numFmtId="0" fontId="15" fillId="2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6" borderId="13" applyNumberFormat="0" applyAlignment="0" applyProtection="0">
      <alignment vertical="center"/>
    </xf>
    <xf numFmtId="0" fontId="34" fillId="16" borderId="13" applyNumberFormat="0" applyAlignment="0" applyProtection="0">
      <alignment vertical="center"/>
    </xf>
    <xf numFmtId="0" fontId="34" fillId="16" borderId="13" applyNumberFormat="0" applyAlignment="0" applyProtection="0">
      <alignment vertical="center"/>
    </xf>
    <xf numFmtId="0" fontId="34" fillId="16" borderId="13" applyNumberFormat="0" applyAlignment="0" applyProtection="0">
      <alignment vertical="center"/>
    </xf>
    <xf numFmtId="0" fontId="35" fillId="9" borderId="10" applyNumberFormat="0" applyAlignment="0" applyProtection="0">
      <alignment vertical="center"/>
    </xf>
    <xf numFmtId="0" fontId="35" fillId="9" borderId="10" applyNumberFormat="0" applyAlignment="0" applyProtection="0">
      <alignment vertical="center"/>
    </xf>
    <xf numFmtId="0" fontId="35" fillId="9" borderId="10" applyNumberFormat="0" applyAlignment="0" applyProtection="0">
      <alignment vertical="center"/>
    </xf>
    <xf numFmtId="0" fontId="35" fillId="9" borderId="10" applyNumberFormat="0" applyAlignment="0" applyProtection="0">
      <alignment vertical="center"/>
    </xf>
    <xf numFmtId="0" fontId="36" fillId="0" borderId="0"/>
    <xf numFmtId="0" fontId="15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4" fillId="11" borderId="14" applyNumberFormat="0" applyFont="0" applyAlignment="0" applyProtection="0">
      <alignment vertical="center"/>
    </xf>
    <xf numFmtId="0" fontId="4" fillId="11" borderId="14" applyNumberFormat="0" applyFont="0" applyAlignment="0" applyProtection="0">
      <alignment vertical="center"/>
    </xf>
    <xf numFmtId="0" fontId="4" fillId="11" borderId="14" applyNumberFormat="0" applyFont="0" applyAlignment="0" applyProtection="0">
      <alignment vertical="center"/>
    </xf>
    <xf numFmtId="0" fontId="4" fillId="11" borderId="14" applyNumberFormat="0" applyFont="0" applyAlignment="0" applyProtection="0">
      <alignment vertical="center"/>
    </xf>
  </cellStyleXfs>
  <cellXfs count="146">
    <xf numFmtId="0" fontId="0" fillId="0" borderId="0" xfId="0">
      <alignment vertical="center"/>
    </xf>
    <xf numFmtId="0" fontId="5" fillId="3" borderId="0" xfId="2" applyFont="1" applyFill="1">
      <alignment vertical="center"/>
    </xf>
    <xf numFmtId="0" fontId="5" fillId="3" borderId="0" xfId="3" applyFont="1" applyFill="1" applyAlignment="1"/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77" fontId="8" fillId="2" borderId="1" xfId="1" applyNumberFormat="1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center"/>
    </xf>
    <xf numFmtId="0" fontId="8" fillId="3" borderId="1" xfId="3" applyFont="1" applyFill="1" applyBorder="1" applyAlignment="1">
      <alignment horizontal="center"/>
    </xf>
    <xf numFmtId="0" fontId="8" fillId="2" borderId="1" xfId="4" applyFont="1" applyFill="1" applyBorder="1" applyAlignment="1">
      <alignment vertical="center" wrapText="1"/>
    </xf>
    <xf numFmtId="0" fontId="6" fillId="2" borderId="1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vertical="center" wrapText="1"/>
    </xf>
    <xf numFmtId="176" fontId="6" fillId="2" borderId="1" xfId="4" applyNumberFormat="1" applyFont="1" applyFill="1" applyBorder="1" applyAlignment="1">
      <alignment horizontal="center" vertical="center" wrapText="1"/>
    </xf>
    <xf numFmtId="0" fontId="8" fillId="2" borderId="1" xfId="4" applyFont="1" applyFill="1" applyBorder="1" applyAlignment="1">
      <alignment horizontal="center" vertical="center" wrapText="1"/>
    </xf>
    <xf numFmtId="176" fontId="8" fillId="2" borderId="1" xfId="4" applyNumberFormat="1" applyFont="1" applyFill="1" applyBorder="1" applyAlignment="1">
      <alignment horizontal="right" vertical="center" wrapText="1"/>
    </xf>
    <xf numFmtId="0" fontId="37" fillId="3" borderId="0" xfId="3" applyFont="1" applyFill="1" applyAlignment="1"/>
    <xf numFmtId="0" fontId="8" fillId="2" borderId="1" xfId="4" applyFont="1" applyFill="1" applyBorder="1" applyAlignment="1">
      <alignment horizontal="left" vertical="center" wrapText="1"/>
    </xf>
    <xf numFmtId="0" fontId="8" fillId="3" borderId="1" xfId="3" applyFont="1" applyFill="1" applyBorder="1" applyAlignment="1"/>
    <xf numFmtId="0" fontId="8" fillId="27" borderId="16" xfId="4" applyFont="1" applyFill="1" applyBorder="1" applyAlignment="1">
      <alignment horizontal="center" vertical="center" wrapText="1"/>
    </xf>
    <xf numFmtId="0" fontId="8" fillId="27" borderId="16" xfId="4" applyFont="1" applyFill="1" applyBorder="1" applyAlignment="1">
      <alignment horizontal="left" vertical="center" wrapText="1"/>
    </xf>
    <xf numFmtId="176" fontId="8" fillId="27" borderId="16" xfId="4" applyNumberFormat="1" applyFont="1" applyFill="1" applyBorder="1" applyAlignment="1">
      <alignment horizontal="right" vertical="center" wrapText="1"/>
    </xf>
    <xf numFmtId="0" fontId="8" fillId="28" borderId="1" xfId="3" applyFont="1" applyFill="1" applyBorder="1" applyAlignment="1">
      <alignment horizontal="center"/>
    </xf>
    <xf numFmtId="0" fontId="5" fillId="28" borderId="0" xfId="3" applyFont="1" applyFill="1" applyAlignment="1"/>
    <xf numFmtId="0" fontId="6" fillId="3" borderId="0" xfId="3" applyFont="1" applyFill="1" applyAlignment="1"/>
    <xf numFmtId="0" fontId="5" fillId="3" borderId="0" xfId="3" applyFont="1" applyFill="1" applyAlignment="1">
      <alignment horizontal="center"/>
    </xf>
    <xf numFmtId="179" fontId="5" fillId="3" borderId="0" xfId="3" applyNumberFormat="1" applyFont="1" applyFill="1">
      <alignment vertical="center"/>
    </xf>
    <xf numFmtId="0" fontId="37" fillId="3" borderId="0" xfId="3" applyFont="1" applyFill="1" applyAlignment="1">
      <alignment horizontal="center"/>
    </xf>
    <xf numFmtId="179" fontId="36" fillId="3" borderId="0" xfId="3" applyNumberFormat="1" applyFont="1" applyFill="1">
      <alignment vertical="center"/>
    </xf>
    <xf numFmtId="0" fontId="11" fillId="3" borderId="0" xfId="1623" applyFont="1" applyFill="1" applyAlignment="1">
      <alignment horizontal="center" vertical="center" wrapText="1"/>
    </xf>
    <xf numFmtId="0" fontId="37" fillId="3" borderId="0" xfId="1623" applyFont="1" applyFill="1" applyAlignment="1">
      <alignment horizontal="center" vertical="center" wrapText="1"/>
    </xf>
    <xf numFmtId="0" fontId="8" fillId="3" borderId="0" xfId="1623" applyFont="1" applyFill="1" applyAlignment="1">
      <alignment horizontal="center" vertical="center" wrapText="1"/>
    </xf>
    <xf numFmtId="0" fontId="10" fillId="3" borderId="0" xfId="1623" applyFont="1" applyFill="1" applyAlignment="1">
      <alignment horizontal="center" vertical="center" wrapText="1"/>
    </xf>
    <xf numFmtId="0" fontId="40" fillId="3" borderId="0" xfId="1566" applyFont="1" applyFill="1">
      <alignment vertical="center"/>
    </xf>
    <xf numFmtId="0" fontId="41" fillId="3" borderId="0" xfId="1623" applyFont="1" applyFill="1" applyAlignment="1">
      <alignment horizontal="center" vertical="center" wrapText="1"/>
    </xf>
    <xf numFmtId="0" fontId="39" fillId="3" borderId="0" xfId="1623" applyFont="1" applyFill="1" applyAlignment="1">
      <alignment horizontal="center" vertical="center" wrapText="1"/>
    </xf>
    <xf numFmtId="0" fontId="42" fillId="3" borderId="0" xfId="1623" applyFont="1" applyFill="1" applyAlignment="1">
      <alignment horizontal="center" vertical="center" wrapText="1"/>
    </xf>
    <xf numFmtId="0" fontId="10" fillId="3" borderId="1" xfId="1566" applyFont="1" applyFill="1" applyBorder="1" applyAlignment="1">
      <alignment horizontal="center" vertical="center"/>
    </xf>
    <xf numFmtId="0" fontId="43" fillId="3" borderId="1" xfId="1601" applyFont="1" applyFill="1" applyBorder="1" applyAlignment="1">
      <alignment horizontal="center" vertical="center"/>
    </xf>
    <xf numFmtId="0" fontId="10" fillId="3" borderId="1" xfId="1601" applyFont="1" applyFill="1" applyBorder="1" applyAlignment="1">
      <alignment horizontal="center" vertical="center"/>
    </xf>
    <xf numFmtId="180" fontId="10" fillId="3" borderId="1" xfId="1566" applyNumberFormat="1" applyFont="1" applyFill="1" applyBorder="1" applyAlignment="1">
      <alignment horizontal="center" vertical="center"/>
    </xf>
    <xf numFmtId="178" fontId="10" fillId="3" borderId="1" xfId="1566" applyNumberFormat="1" applyFont="1" applyFill="1" applyBorder="1" applyAlignment="1">
      <alignment horizontal="center" vertical="center"/>
    </xf>
    <xf numFmtId="177" fontId="10" fillId="3" borderId="1" xfId="1566" applyNumberFormat="1" applyFont="1" applyFill="1" applyBorder="1" applyAlignment="1">
      <alignment horizontal="center" vertical="center"/>
    </xf>
    <xf numFmtId="181" fontId="10" fillId="3" borderId="1" xfId="1566" applyNumberFormat="1" applyFont="1" applyFill="1" applyBorder="1" applyAlignment="1">
      <alignment horizontal="center" vertical="center"/>
    </xf>
    <xf numFmtId="0" fontId="10" fillId="3" borderId="4" xfId="1566" applyFont="1" applyFill="1" applyBorder="1" applyAlignment="1">
      <alignment horizontal="center" vertical="center"/>
    </xf>
    <xf numFmtId="177" fontId="10" fillId="3" borderId="0" xfId="1623" applyNumberFormat="1" applyFont="1" applyFill="1" applyAlignment="1">
      <alignment horizontal="center" vertical="center" wrapText="1"/>
    </xf>
    <xf numFmtId="0" fontId="10" fillId="3" borderId="0" xfId="1566" applyFont="1" applyFill="1" applyAlignment="1">
      <alignment horizontal="center" vertical="center"/>
    </xf>
    <xf numFmtId="0" fontId="5" fillId="3" borderId="0" xfId="1566" applyFont="1" applyFill="1">
      <alignment vertical="center"/>
    </xf>
    <xf numFmtId="178" fontId="10" fillId="29" borderId="1" xfId="1566" applyNumberFormat="1" applyFont="1" applyFill="1" applyBorder="1" applyAlignment="1">
      <alignment horizontal="center" vertical="center"/>
    </xf>
    <xf numFmtId="0" fontId="11" fillId="3" borderId="0" xfId="1566" applyFont="1" applyFill="1">
      <alignment vertical="center"/>
    </xf>
    <xf numFmtId="177" fontId="10" fillId="29" borderId="1" xfId="1566" applyNumberFormat="1" applyFont="1" applyFill="1" applyBorder="1" applyAlignment="1">
      <alignment horizontal="center" vertical="center"/>
    </xf>
    <xf numFmtId="0" fontId="10" fillId="29" borderId="1" xfId="1566" applyFont="1" applyFill="1" applyBorder="1" applyAlignment="1">
      <alignment horizontal="center" vertical="center"/>
    </xf>
    <xf numFmtId="0" fontId="10" fillId="3" borderId="1" xfId="1623" applyFont="1" applyFill="1" applyBorder="1" applyAlignment="1">
      <alignment horizontal="center" vertical="center" wrapText="1"/>
    </xf>
    <xf numFmtId="180" fontId="10" fillId="3" borderId="1" xfId="1623" applyNumberFormat="1" applyFont="1" applyFill="1" applyBorder="1" applyAlignment="1">
      <alignment horizontal="center" vertical="center" wrapText="1"/>
    </xf>
    <xf numFmtId="180" fontId="11" fillId="3" borderId="0" xfId="1566" applyNumberFormat="1" applyFont="1" applyFill="1">
      <alignment vertical="center"/>
    </xf>
    <xf numFmtId="179" fontId="10" fillId="3" borderId="0" xfId="1566" applyNumberFormat="1" applyFont="1" applyFill="1" applyAlignment="1">
      <alignment horizontal="center" vertical="center"/>
    </xf>
    <xf numFmtId="180" fontId="5" fillId="3" borderId="0" xfId="1566" applyNumberFormat="1" applyFont="1" applyFill="1">
      <alignment vertical="center"/>
    </xf>
    <xf numFmtId="0" fontId="10" fillId="3" borderId="1" xfId="1566" applyFont="1" applyFill="1" applyBorder="1" applyAlignment="1">
      <alignment horizontal="center" vertical="center" wrapText="1"/>
    </xf>
    <xf numFmtId="177" fontId="10" fillId="3" borderId="1" xfId="1624" applyNumberFormat="1" applyFont="1" applyFill="1" applyBorder="1" applyAlignment="1">
      <alignment horizontal="center" vertical="center" wrapText="1"/>
    </xf>
    <xf numFmtId="178" fontId="10" fillId="3" borderId="1" xfId="1624" applyNumberFormat="1" applyFont="1" applyFill="1" applyBorder="1" applyAlignment="1">
      <alignment horizontal="center" vertical="center" wrapText="1"/>
    </xf>
    <xf numFmtId="181" fontId="10" fillId="3" borderId="1" xfId="1624" applyNumberFormat="1" applyFont="1" applyFill="1" applyBorder="1" applyAlignment="1">
      <alignment horizontal="center" vertical="center" wrapText="1"/>
    </xf>
    <xf numFmtId="0" fontId="11" fillId="3" borderId="0" xfId="1624" applyFont="1" applyFill="1" applyAlignment="1">
      <alignment horizontal="center" vertical="center" wrapText="1"/>
    </xf>
    <xf numFmtId="0" fontId="10" fillId="3" borderId="0" xfId="1624" applyFont="1" applyFill="1" applyAlignment="1">
      <alignment horizontal="center" vertical="center" wrapText="1"/>
    </xf>
    <xf numFmtId="177" fontId="10" fillId="29" borderId="1" xfId="1624" applyNumberFormat="1" applyFont="1" applyFill="1" applyBorder="1" applyAlignment="1">
      <alignment horizontal="center" vertical="center" wrapText="1"/>
    </xf>
    <xf numFmtId="178" fontId="10" fillId="29" borderId="1" xfId="1624" applyNumberFormat="1" applyFont="1" applyFill="1" applyBorder="1" applyAlignment="1">
      <alignment horizontal="center" vertical="center" wrapText="1"/>
    </xf>
    <xf numFmtId="181" fontId="10" fillId="29" borderId="1" xfId="1624" applyNumberFormat="1" applyFont="1" applyFill="1" applyBorder="1" applyAlignment="1">
      <alignment horizontal="center" vertical="center" wrapText="1"/>
    </xf>
    <xf numFmtId="177" fontId="10" fillId="30" borderId="1" xfId="1624" applyNumberFormat="1" applyFont="1" applyFill="1" applyBorder="1" applyAlignment="1">
      <alignment horizontal="center" vertical="center" wrapText="1"/>
    </xf>
    <xf numFmtId="177" fontId="10" fillId="30" borderId="1" xfId="1566" applyNumberFormat="1" applyFont="1" applyFill="1" applyBorder="1" applyAlignment="1">
      <alignment horizontal="center" vertical="center"/>
    </xf>
    <xf numFmtId="178" fontId="10" fillId="30" borderId="1" xfId="1624" applyNumberFormat="1" applyFont="1" applyFill="1" applyBorder="1" applyAlignment="1">
      <alignment horizontal="center" vertical="center" wrapText="1"/>
    </xf>
    <xf numFmtId="176" fontId="10" fillId="3" borderId="1" xfId="1623" applyNumberFormat="1" applyFont="1" applyFill="1" applyBorder="1" applyAlignment="1">
      <alignment horizontal="center" vertical="center" wrapText="1"/>
    </xf>
    <xf numFmtId="178" fontId="10" fillId="3" borderId="1" xfId="1623" applyNumberFormat="1" applyFont="1" applyFill="1" applyBorder="1" applyAlignment="1">
      <alignment horizontal="center" vertical="center" wrapText="1"/>
    </xf>
    <xf numFmtId="177" fontId="10" fillId="3" borderId="1" xfId="1623" applyNumberFormat="1" applyFont="1" applyFill="1" applyBorder="1" applyAlignment="1">
      <alignment horizontal="center" vertical="center" wrapText="1"/>
    </xf>
    <xf numFmtId="181" fontId="10" fillId="3" borderId="1" xfId="1623" applyNumberFormat="1" applyFont="1" applyFill="1" applyBorder="1" applyAlignment="1">
      <alignment horizontal="center" vertical="center" wrapText="1"/>
    </xf>
    <xf numFmtId="177" fontId="10" fillId="3" borderId="4" xfId="1623" applyNumberFormat="1" applyFont="1" applyFill="1" applyBorder="1" applyAlignment="1">
      <alignment horizontal="center" vertical="center" wrapText="1"/>
    </xf>
    <xf numFmtId="0" fontId="44" fillId="3" borderId="0" xfId="1623" applyFont="1" applyFill="1" applyAlignment="1">
      <alignment horizontal="center" vertical="center" wrapText="1"/>
    </xf>
    <xf numFmtId="177" fontId="10" fillId="30" borderId="1" xfId="1623" applyNumberFormat="1" applyFont="1" applyFill="1" applyBorder="1" applyAlignment="1">
      <alignment horizontal="center" vertical="center" wrapText="1"/>
    </xf>
    <xf numFmtId="178" fontId="10" fillId="30" borderId="1" xfId="1623" applyNumberFormat="1" applyFont="1" applyFill="1" applyBorder="1" applyAlignment="1">
      <alignment horizontal="center" vertical="center" wrapText="1"/>
    </xf>
    <xf numFmtId="177" fontId="10" fillId="29" borderId="1" xfId="1623" applyNumberFormat="1" applyFont="1" applyFill="1" applyBorder="1" applyAlignment="1">
      <alignment horizontal="center" vertical="center" wrapText="1"/>
    </xf>
    <xf numFmtId="0" fontId="43" fillId="3" borderId="1" xfId="1596" applyFont="1" applyFill="1" applyBorder="1" applyAlignment="1">
      <alignment horizontal="center" vertical="center"/>
    </xf>
    <xf numFmtId="1" fontId="10" fillId="3" borderId="1" xfId="1623" applyNumberFormat="1" applyFont="1" applyFill="1" applyBorder="1" applyAlignment="1">
      <alignment horizontal="center" vertical="center" wrapText="1"/>
    </xf>
    <xf numFmtId="181" fontId="10" fillId="29" borderId="1" xfId="1566" applyNumberFormat="1" applyFont="1" applyFill="1" applyBorder="1" applyAlignment="1">
      <alignment horizontal="center" vertical="center"/>
    </xf>
    <xf numFmtId="0" fontId="10" fillId="3" borderId="1" xfId="1624" applyFont="1" applyFill="1" applyBorder="1" applyAlignment="1">
      <alignment horizontal="center" vertical="center" wrapText="1"/>
    </xf>
    <xf numFmtId="0" fontId="10" fillId="3" borderId="2" xfId="1566" applyFont="1" applyFill="1" applyBorder="1" applyAlignment="1">
      <alignment horizontal="center" vertical="center"/>
    </xf>
    <xf numFmtId="0" fontId="10" fillId="3" borderId="2" xfId="1624" applyFont="1" applyFill="1" applyBorder="1" applyAlignment="1">
      <alignment horizontal="center" vertical="center" wrapText="1"/>
    </xf>
    <xf numFmtId="177" fontId="10" fillId="3" borderId="2" xfId="1624" applyNumberFormat="1" applyFont="1" applyFill="1" applyBorder="1" applyAlignment="1">
      <alignment horizontal="center" vertical="center" wrapText="1"/>
    </xf>
    <xf numFmtId="0" fontId="10" fillId="3" borderId="2" xfId="1601" applyFont="1" applyFill="1" applyBorder="1" applyAlignment="1">
      <alignment horizontal="center" vertical="center"/>
    </xf>
    <xf numFmtId="181" fontId="10" fillId="3" borderId="2" xfId="1624" applyNumberFormat="1" applyFont="1" applyFill="1" applyBorder="1" applyAlignment="1">
      <alignment horizontal="center" vertical="center" wrapText="1"/>
    </xf>
    <xf numFmtId="178" fontId="10" fillId="3" borderId="2" xfId="1566" applyNumberFormat="1" applyFont="1" applyFill="1" applyBorder="1" applyAlignment="1">
      <alignment horizontal="center" vertical="center"/>
    </xf>
    <xf numFmtId="177" fontId="10" fillId="3" borderId="2" xfId="1566" applyNumberFormat="1" applyFont="1" applyFill="1" applyBorder="1" applyAlignment="1">
      <alignment horizontal="center" vertical="center"/>
    </xf>
    <xf numFmtId="178" fontId="10" fillId="3" borderId="2" xfId="1624" applyNumberFormat="1" applyFont="1" applyFill="1" applyBorder="1" applyAlignment="1">
      <alignment horizontal="center" vertical="center" wrapText="1"/>
    </xf>
    <xf numFmtId="177" fontId="10" fillId="3" borderId="18" xfId="1623" applyNumberFormat="1" applyFont="1" applyFill="1" applyBorder="1" applyAlignment="1">
      <alignment horizontal="center" vertical="center" wrapText="1"/>
    </xf>
    <xf numFmtId="177" fontId="10" fillId="3" borderId="2" xfId="1623" applyNumberFormat="1" applyFont="1" applyFill="1" applyBorder="1" applyAlignment="1">
      <alignment horizontal="center" vertical="center" wrapText="1"/>
    </xf>
    <xf numFmtId="0" fontId="10" fillId="3" borderId="1" xfId="1603" applyFont="1" applyFill="1" applyBorder="1" applyAlignment="1">
      <alignment horizontal="center" vertical="center"/>
    </xf>
    <xf numFmtId="181" fontId="10" fillId="29" borderId="1" xfId="1623" applyNumberFormat="1" applyFont="1" applyFill="1" applyBorder="1" applyAlignment="1">
      <alignment horizontal="center" vertical="center" wrapText="1"/>
    </xf>
    <xf numFmtId="178" fontId="10" fillId="29" borderId="1" xfId="1623" applyNumberFormat="1" applyFont="1" applyFill="1" applyBorder="1" applyAlignment="1">
      <alignment horizontal="center" vertical="center" wrapText="1"/>
    </xf>
    <xf numFmtId="0" fontId="10" fillId="29" borderId="1" xfId="1623" applyFont="1" applyFill="1" applyBorder="1" applyAlignment="1">
      <alignment horizontal="center" vertical="center" wrapText="1"/>
    </xf>
    <xf numFmtId="1" fontId="37" fillId="3" borderId="0" xfId="1623" applyNumberFormat="1" applyFont="1" applyFill="1" applyAlignment="1">
      <alignment horizontal="center" vertical="center" wrapText="1"/>
    </xf>
    <xf numFmtId="1" fontId="10" fillId="3" borderId="0" xfId="1624" applyNumberFormat="1" applyFont="1" applyFill="1" applyAlignment="1">
      <alignment horizontal="center" vertical="center" wrapText="1"/>
    </xf>
    <xf numFmtId="178" fontId="10" fillId="3" borderId="1" xfId="1623" applyNumberFormat="1" applyFont="1" applyFill="1" applyBorder="1" applyAlignment="1">
      <alignment vertical="center" wrapText="1"/>
    </xf>
    <xf numFmtId="178" fontId="39" fillId="31" borderId="1" xfId="1623" applyNumberFormat="1" applyFont="1" applyFill="1" applyBorder="1" applyAlignment="1">
      <alignment horizontal="center" vertical="center" wrapText="1"/>
    </xf>
    <xf numFmtId="177" fontId="39" fillId="31" borderId="1" xfId="1623" applyNumberFormat="1" applyFont="1" applyFill="1" applyBorder="1" applyAlignment="1">
      <alignment horizontal="center" vertical="center" wrapText="1"/>
    </xf>
    <xf numFmtId="181" fontId="39" fillId="31" borderId="1" xfId="1623" applyNumberFormat="1" applyFont="1" applyFill="1" applyBorder="1" applyAlignment="1">
      <alignment horizontal="center" vertical="center" wrapText="1"/>
    </xf>
    <xf numFmtId="177" fontId="39" fillId="31" borderId="4" xfId="1623" applyNumberFormat="1" applyFont="1" applyFill="1" applyBorder="1" applyAlignment="1">
      <alignment horizontal="center" vertical="center" wrapText="1"/>
    </xf>
    <xf numFmtId="177" fontId="45" fillId="3" borderId="0" xfId="1566" applyNumberFormat="1" applyFont="1" applyFill="1" applyAlignment="1">
      <alignment horizontal="center" vertical="center"/>
    </xf>
    <xf numFmtId="177" fontId="45" fillId="3" borderId="0" xfId="1624" applyNumberFormat="1" applyFont="1" applyFill="1" applyAlignment="1">
      <alignment horizontal="center" vertical="center" wrapText="1"/>
    </xf>
    <xf numFmtId="0" fontId="5" fillId="3" borderId="0" xfId="1566" applyFont="1" applyFill="1" applyAlignment="1">
      <alignment horizontal="center" vertical="center"/>
    </xf>
    <xf numFmtId="0" fontId="37" fillId="3" borderId="0" xfId="1624" applyFont="1" applyFill="1" applyAlignment="1">
      <alignment horizontal="center" vertical="center" wrapText="1"/>
    </xf>
    <xf numFmtId="0" fontId="4" fillId="3" borderId="0" xfId="1566" applyFill="1">
      <alignment vertical="center"/>
    </xf>
    <xf numFmtId="178" fontId="5" fillId="3" borderId="0" xfId="1566" applyNumberFormat="1" applyFont="1" applyFill="1">
      <alignment vertical="center"/>
    </xf>
    <xf numFmtId="177" fontId="5" fillId="3" borderId="0" xfId="1566" applyNumberFormat="1" applyFont="1" applyFill="1">
      <alignment vertical="center"/>
    </xf>
    <xf numFmtId="177" fontId="4" fillId="3" borderId="0" xfId="1566" applyNumberFormat="1" applyFill="1">
      <alignment vertical="center"/>
    </xf>
    <xf numFmtId="178" fontId="4" fillId="3" borderId="0" xfId="1566" applyNumberFormat="1" applyFill="1">
      <alignment vertical="center"/>
    </xf>
    <xf numFmtId="181" fontId="4" fillId="3" borderId="0" xfId="1566" applyNumberFormat="1" applyFill="1">
      <alignment vertical="center"/>
    </xf>
    <xf numFmtId="182" fontId="5" fillId="3" borderId="0" xfId="1566" applyNumberFormat="1" applyFont="1" applyFill="1">
      <alignment vertical="center"/>
    </xf>
    <xf numFmtId="183" fontId="5" fillId="3" borderId="0" xfId="1566" applyNumberFormat="1" applyFont="1" applyFill="1">
      <alignment vertical="center"/>
    </xf>
    <xf numFmtId="0" fontId="6" fillId="3" borderId="1" xfId="2" applyFont="1" applyFill="1" applyBorder="1" applyAlignment="1">
      <alignment horizontal="center" vertical="center"/>
    </xf>
    <xf numFmtId="0" fontId="8" fillId="3" borderId="16" xfId="3" applyFont="1" applyFill="1" applyBorder="1" applyAlignment="1">
      <alignment horizontal="left" wrapText="1"/>
    </xf>
    <xf numFmtId="0" fontId="8" fillId="3" borderId="0" xfId="3" applyFont="1" applyFill="1" applyAlignment="1">
      <alignment horizontal="left" wrapText="1"/>
    </xf>
    <xf numFmtId="0" fontId="2" fillId="2" borderId="15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76" fontId="6" fillId="2" borderId="1" xfId="1" applyNumberFormat="1" applyFont="1" applyFill="1" applyBorder="1" applyAlignment="1">
      <alignment horizontal="center" vertical="center" wrapText="1"/>
    </xf>
    <xf numFmtId="0" fontId="38" fillId="3" borderId="15" xfId="1623" applyFont="1" applyFill="1" applyBorder="1" applyAlignment="1">
      <alignment horizontal="center" vertical="center" wrapText="1"/>
    </xf>
    <xf numFmtId="0" fontId="10" fillId="3" borderId="2" xfId="1623" applyFont="1" applyFill="1" applyBorder="1" applyAlignment="1">
      <alignment horizontal="center" vertical="center" wrapText="1"/>
    </xf>
    <xf numFmtId="0" fontId="10" fillId="3" borderId="3" xfId="1623" applyFont="1" applyFill="1" applyBorder="1" applyAlignment="1">
      <alignment horizontal="center" vertical="center" wrapText="1"/>
    </xf>
    <xf numFmtId="177" fontId="10" fillId="3" borderId="2" xfId="1623" applyNumberFormat="1" applyFont="1" applyFill="1" applyBorder="1" applyAlignment="1">
      <alignment horizontal="center" vertical="center" wrapText="1"/>
    </xf>
    <xf numFmtId="177" fontId="10" fillId="3" borderId="3" xfId="1623" applyNumberFormat="1" applyFont="1" applyFill="1" applyBorder="1" applyAlignment="1">
      <alignment horizontal="center" vertical="center" wrapText="1"/>
    </xf>
    <xf numFmtId="0" fontId="10" fillId="3" borderId="0" xfId="1624" applyFont="1" applyFill="1" applyAlignment="1">
      <alignment horizontal="left" wrapText="1"/>
    </xf>
    <xf numFmtId="178" fontId="39" fillId="3" borderId="1" xfId="1566" applyNumberFormat="1" applyFont="1" applyFill="1" applyBorder="1" applyAlignment="1">
      <alignment horizontal="center" vertical="center" wrapText="1"/>
    </xf>
    <xf numFmtId="0" fontId="10" fillId="3" borderId="2" xfId="1624" applyFont="1" applyFill="1" applyBorder="1" applyAlignment="1">
      <alignment horizontal="center" vertical="center" wrapText="1"/>
    </xf>
    <xf numFmtId="0" fontId="10" fillId="3" borderId="3" xfId="1624" applyFont="1" applyFill="1" applyBorder="1" applyAlignment="1">
      <alignment horizontal="center" vertical="center" wrapText="1"/>
    </xf>
    <xf numFmtId="178" fontId="39" fillId="3" borderId="1" xfId="1623" applyNumberFormat="1" applyFont="1" applyFill="1" applyBorder="1" applyAlignment="1">
      <alignment horizontal="center" vertical="center" wrapText="1"/>
    </xf>
    <xf numFmtId="177" fontId="39" fillId="3" borderId="1" xfId="1623" applyNumberFormat="1" applyFont="1" applyFill="1" applyBorder="1" applyAlignment="1">
      <alignment horizontal="center" vertical="center" wrapText="1"/>
    </xf>
    <xf numFmtId="177" fontId="39" fillId="3" borderId="2" xfId="1623" applyNumberFormat="1" applyFont="1" applyFill="1" applyBorder="1" applyAlignment="1">
      <alignment horizontal="center" vertical="center" wrapText="1"/>
    </xf>
    <xf numFmtId="177" fontId="39" fillId="3" borderId="3" xfId="1623" applyNumberFormat="1" applyFont="1" applyFill="1" applyBorder="1" applyAlignment="1">
      <alignment horizontal="center" vertical="center" wrapText="1"/>
    </xf>
    <xf numFmtId="181" fontId="39" fillId="3" borderId="2" xfId="1623" applyNumberFormat="1" applyFont="1" applyFill="1" applyBorder="1" applyAlignment="1">
      <alignment horizontal="center" vertical="center" wrapText="1"/>
    </xf>
    <xf numFmtId="181" fontId="39" fillId="3" borderId="3" xfId="1623" applyNumberFormat="1" applyFont="1" applyFill="1" applyBorder="1" applyAlignment="1">
      <alignment horizontal="center" vertical="center" wrapText="1"/>
    </xf>
    <xf numFmtId="177" fontId="39" fillId="3" borderId="2" xfId="1566" applyNumberFormat="1" applyFont="1" applyFill="1" applyBorder="1" applyAlignment="1">
      <alignment horizontal="center" vertical="center" wrapText="1"/>
    </xf>
    <xf numFmtId="177" fontId="39" fillId="3" borderId="17" xfId="1566" applyNumberFormat="1" applyFont="1" applyFill="1" applyBorder="1" applyAlignment="1">
      <alignment horizontal="center" vertical="center" wrapText="1"/>
    </xf>
    <xf numFmtId="177" fontId="39" fillId="3" borderId="1" xfId="1566" applyNumberFormat="1" applyFont="1" applyFill="1" applyBorder="1" applyAlignment="1">
      <alignment horizontal="center" vertical="center" wrapText="1"/>
    </xf>
    <xf numFmtId="0" fontId="39" fillId="3" borderId="18" xfId="1623" applyFont="1" applyFill="1" applyBorder="1" applyAlignment="1">
      <alignment horizontal="center" vertical="center" wrapText="1"/>
    </xf>
    <xf numFmtId="0" fontId="39" fillId="3" borderId="20" xfId="1623" applyFont="1" applyFill="1" applyBorder="1" applyAlignment="1">
      <alignment horizontal="center" vertical="center" wrapText="1"/>
    </xf>
    <xf numFmtId="0" fontId="39" fillId="3" borderId="19" xfId="1623" applyFont="1" applyFill="1" applyBorder="1" applyAlignment="1">
      <alignment horizontal="center" vertical="center" wrapText="1"/>
    </xf>
    <xf numFmtId="0" fontId="39" fillId="3" borderId="1" xfId="1623" applyFont="1" applyFill="1" applyBorder="1" applyAlignment="1">
      <alignment horizontal="center" vertical="center" wrapText="1"/>
    </xf>
    <xf numFmtId="180" fontId="39" fillId="3" borderId="1" xfId="1623" applyNumberFormat="1" applyFont="1" applyFill="1" applyBorder="1" applyAlignment="1">
      <alignment horizontal="center" vertical="center" wrapText="1"/>
    </xf>
    <xf numFmtId="0" fontId="39" fillId="3" borderId="4" xfId="1623" applyFont="1" applyFill="1" applyBorder="1" applyAlignment="1">
      <alignment horizontal="center" vertical="center" wrapText="1"/>
    </xf>
    <xf numFmtId="0" fontId="39" fillId="3" borderId="5" xfId="1623" applyFont="1" applyFill="1" applyBorder="1" applyAlignment="1">
      <alignment horizontal="center" vertical="center" wrapText="1"/>
    </xf>
    <xf numFmtId="178" fontId="39" fillId="3" borderId="4" xfId="1623" applyNumberFormat="1" applyFont="1" applyFill="1" applyBorder="1" applyAlignment="1">
      <alignment horizontal="center" vertical="center" wrapText="1"/>
    </xf>
    <xf numFmtId="178" fontId="39" fillId="3" borderId="5" xfId="1623" applyNumberFormat="1" applyFont="1" applyFill="1" applyBorder="1" applyAlignment="1">
      <alignment horizontal="center" vertical="center" wrapText="1"/>
    </xf>
  </cellXfs>
  <cellStyles count="3126">
    <cellStyle name="20% - 强调文字颜色 1 2" xfId="6"/>
    <cellStyle name="20% - 强调文字颜色 1 2 2" xfId="7"/>
    <cellStyle name="20% - 强调文字颜色 1 2_16.11.10-580座桥梁基本信息表" xfId="8"/>
    <cellStyle name="20% - 强调文字颜色 1 3" xfId="9"/>
    <cellStyle name="20% - 强调文字颜色 2 2" xfId="10"/>
    <cellStyle name="20% - 强调文字颜色 2 2 2" xfId="11"/>
    <cellStyle name="20% - 强调文字颜色 2 2_16.11.10-580座桥梁基本信息表" xfId="12"/>
    <cellStyle name="20% - 强调文字颜色 2 3" xfId="13"/>
    <cellStyle name="20% - 强调文字颜色 3 2" xfId="14"/>
    <cellStyle name="20% - 强调文字颜色 3 2 2" xfId="15"/>
    <cellStyle name="20% - 强调文字颜色 3 2_16.11.10-580座桥梁基本信息表" xfId="16"/>
    <cellStyle name="20% - 强调文字颜色 3 3" xfId="17"/>
    <cellStyle name="20% - 强调文字颜色 4 2" xfId="18"/>
    <cellStyle name="20% - 强调文字颜色 4 2 2" xfId="19"/>
    <cellStyle name="20% - 强调文字颜色 4 2_16.11.10-580座桥梁基本信息表" xfId="20"/>
    <cellStyle name="20% - 强调文字颜色 4 3" xfId="21"/>
    <cellStyle name="20% - 强调文字颜色 5 2" xfId="22"/>
    <cellStyle name="20% - 强调文字颜色 5 2 2" xfId="23"/>
    <cellStyle name="20% - 强调文字颜色 5 2_16.11.10-580座桥梁基本信息表" xfId="24"/>
    <cellStyle name="20% - 强调文字颜色 5 3" xfId="25"/>
    <cellStyle name="20% - 强调文字颜色 6 2" xfId="26"/>
    <cellStyle name="20% - 强调文字颜色 6 2 2" xfId="27"/>
    <cellStyle name="20% - 强调文字颜色 6 2_16.11.10-580座桥梁基本信息表" xfId="28"/>
    <cellStyle name="20% - 强调文字颜色 6 3" xfId="29"/>
    <cellStyle name="20% - 着色 1" xfId="30"/>
    <cellStyle name="20% - 着色 2" xfId="31"/>
    <cellStyle name="20% - 着色 3" xfId="32"/>
    <cellStyle name="20% - 着色 4" xfId="33"/>
    <cellStyle name="20% - 着色 5" xfId="34"/>
    <cellStyle name="20% - 着色 6" xfId="35"/>
    <cellStyle name="40% - 强调文字颜色 1 2" xfId="36"/>
    <cellStyle name="40% - 强调文字颜色 1 2 2" xfId="37"/>
    <cellStyle name="40% - 强调文字颜色 1 2_16.11.10-580座桥梁基本信息表" xfId="38"/>
    <cellStyle name="40% - 强调文字颜色 1 3" xfId="39"/>
    <cellStyle name="40% - 强调文字颜色 2 2" xfId="40"/>
    <cellStyle name="40% - 强调文字颜色 2 2 2" xfId="41"/>
    <cellStyle name="40% - 强调文字颜色 2 2_16.11.10-580座桥梁基本信息表" xfId="42"/>
    <cellStyle name="40% - 强调文字颜色 2 3" xfId="43"/>
    <cellStyle name="40% - 强调文字颜色 3 2" xfId="44"/>
    <cellStyle name="40% - 强调文字颜色 3 2 2" xfId="45"/>
    <cellStyle name="40% - 强调文字颜色 3 2_16.11.10-580座桥梁基本信息表" xfId="46"/>
    <cellStyle name="40% - 强调文字颜色 3 3" xfId="47"/>
    <cellStyle name="40% - 强调文字颜色 4 2" xfId="48"/>
    <cellStyle name="40% - 强调文字颜色 4 2 2" xfId="49"/>
    <cellStyle name="40% - 强调文字颜色 4 2_16.11.10-580座桥梁基本信息表" xfId="50"/>
    <cellStyle name="40% - 强调文字颜色 4 3" xfId="51"/>
    <cellStyle name="40% - 强调文字颜色 5 2" xfId="52"/>
    <cellStyle name="40% - 强调文字颜色 5 2 2" xfId="53"/>
    <cellStyle name="40% - 强调文字颜色 5 2_16.11.10-580座桥梁基本信息表" xfId="54"/>
    <cellStyle name="40% - 强调文字颜色 5 3" xfId="55"/>
    <cellStyle name="40% - 强调文字颜色 6 2" xfId="56"/>
    <cellStyle name="40% - 强调文字颜色 6 2 2" xfId="57"/>
    <cellStyle name="40% - 强调文字颜色 6 2_16.11.10-580座桥梁基本信息表" xfId="58"/>
    <cellStyle name="40% - 强调文字颜色 6 3" xfId="59"/>
    <cellStyle name="40% - 着色 1" xfId="60"/>
    <cellStyle name="40% - 着色 2" xfId="61"/>
    <cellStyle name="40% - 着色 3" xfId="62"/>
    <cellStyle name="40% - 着色 4" xfId="63"/>
    <cellStyle name="40% - 着色 5" xfId="64"/>
    <cellStyle name="40% - 着色 6" xfId="65"/>
    <cellStyle name="60% - 强调文字颜色 1 2" xfId="66"/>
    <cellStyle name="60% - 强调文字颜色 1 2 2" xfId="67"/>
    <cellStyle name="60% - 强调文字颜色 1 2_16.11.10-580座桥梁基本信息表" xfId="68"/>
    <cellStyle name="60% - 强调文字颜色 1 3" xfId="69"/>
    <cellStyle name="60% - 强调文字颜色 2 2" xfId="70"/>
    <cellStyle name="60% - 强调文字颜色 2 2 2" xfId="71"/>
    <cellStyle name="60% - 强调文字颜色 2 2_16.11.10-580座桥梁基本信息表" xfId="72"/>
    <cellStyle name="60% - 强调文字颜色 2 3" xfId="73"/>
    <cellStyle name="60% - 强调文字颜色 3 2" xfId="74"/>
    <cellStyle name="60% - 强调文字颜色 3 2 2" xfId="75"/>
    <cellStyle name="60% - 强调文字颜色 3 2_16.11.10-580座桥梁基本信息表" xfId="76"/>
    <cellStyle name="60% - 强调文字颜色 3 3" xfId="77"/>
    <cellStyle name="60% - 强调文字颜色 4 2" xfId="78"/>
    <cellStyle name="60% - 强调文字颜色 4 2 2" xfId="79"/>
    <cellStyle name="60% - 强调文字颜色 4 2_16.11.10-580座桥梁基本信息表" xfId="80"/>
    <cellStyle name="60% - 强调文字颜色 4 3" xfId="81"/>
    <cellStyle name="60% - 强调文字颜色 5 2" xfId="82"/>
    <cellStyle name="60% - 强调文字颜色 5 2 2" xfId="83"/>
    <cellStyle name="60% - 强调文字颜色 5 2_16.11.10-580座桥梁基本信息表" xfId="84"/>
    <cellStyle name="60% - 强调文字颜色 5 3" xfId="85"/>
    <cellStyle name="60% - 强调文字颜色 6 2" xfId="86"/>
    <cellStyle name="60% - 强调文字颜色 6 2 2" xfId="87"/>
    <cellStyle name="60% - 强调文字颜色 6 2_16.11.10-580座桥梁基本信息表" xfId="88"/>
    <cellStyle name="60% - 强调文字颜色 6 3" xfId="89"/>
    <cellStyle name="60% - 着色 1" xfId="90"/>
    <cellStyle name="60% - 着色 2" xfId="91"/>
    <cellStyle name="60% - 着色 3" xfId="92"/>
    <cellStyle name="60% - 着色 4" xfId="93"/>
    <cellStyle name="60% - 着色 5" xfId="94"/>
    <cellStyle name="60% - 着色 6" xfId="95"/>
    <cellStyle name="ColLevel_0" xfId="96"/>
    <cellStyle name="Normal" xfId="1"/>
    <cellStyle name="Normal 2" xfId="4"/>
    <cellStyle name="Normal 2 2" xfId="97"/>
    <cellStyle name="Normal 2 2 2" xfId="98"/>
    <cellStyle name="Normal 3" xfId="99"/>
    <cellStyle name="Normal 3 2" xfId="100"/>
    <cellStyle name="RowLevel_0" xfId="101"/>
    <cellStyle name="百分比 2" xfId="102"/>
    <cellStyle name="百分比 3" xfId="103"/>
    <cellStyle name="百分比 4" xfId="104"/>
    <cellStyle name="百分比 5" xfId="105"/>
    <cellStyle name="百分比 5 2" xfId="106"/>
    <cellStyle name="百分比 5 2 2" xfId="107"/>
    <cellStyle name="百分比 5 2 3" xfId="108"/>
    <cellStyle name="百分比 6" xfId="109"/>
    <cellStyle name="百分比 6 2" xfId="110"/>
    <cellStyle name="百分比 6 3" xfId="111"/>
    <cellStyle name="百分比 7" xfId="112"/>
    <cellStyle name="标题 1 2" xfId="113"/>
    <cellStyle name="标题 1 2 2" xfId="114"/>
    <cellStyle name="标题 1 2_2013年中检查评分表" xfId="115"/>
    <cellStyle name="标题 1 3" xfId="116"/>
    <cellStyle name="标题 2 2" xfId="117"/>
    <cellStyle name="标题 2 2 2" xfId="118"/>
    <cellStyle name="标题 2 2_2013年中检查评分表" xfId="119"/>
    <cellStyle name="标题 2 3" xfId="120"/>
    <cellStyle name="标题 3 2" xfId="121"/>
    <cellStyle name="标题 3 2 2" xfId="122"/>
    <cellStyle name="标题 3 2_2013年中检查评分表" xfId="123"/>
    <cellStyle name="标题 3 3" xfId="124"/>
    <cellStyle name="标题 4 2" xfId="125"/>
    <cellStyle name="标题 4 2 2" xfId="126"/>
    <cellStyle name="标题 4 3" xfId="127"/>
    <cellStyle name="标题 5" xfId="128"/>
    <cellStyle name="标题 5 2" xfId="129"/>
    <cellStyle name="标题 6" xfId="130"/>
    <cellStyle name="差 2" xfId="131"/>
    <cellStyle name="差 2 2" xfId="132"/>
    <cellStyle name="差 2_16.11.10-580座桥梁基本信息表" xfId="133"/>
    <cellStyle name="差 3" xfId="134"/>
    <cellStyle name="差_（2015年1标续标价）终稿14.4.20" xfId="135"/>
    <cellStyle name="差_16.11.10-580座桥梁基本信息表" xfId="136"/>
    <cellStyle name="差_17年1标报价-每桥报价清单、明细表17年7月" xfId="137"/>
    <cellStyle name="差_17年新2标报价-每座桥计算、明细表2017年10月" xfId="138"/>
    <cellStyle name="差_1标2017.4.1-2017.7 .31养护经费" xfId="139"/>
    <cellStyle name="差_2012年大中修计划（全署）" xfId="140"/>
    <cellStyle name="差_2012年大中修计划（全署）_2013年中检查评分表" xfId="141"/>
    <cellStyle name="差_2012年大中修计划（全署）_Book1" xfId="142"/>
    <cellStyle name="差_2012年大中修计划（全署）_Book1_16.11.10-580座桥梁基本信息表" xfId="143"/>
    <cellStyle name="差_2012年大中修计划（全署）_Book1_17年1标报价-每桥报价清单、明细表17年7月" xfId="144"/>
    <cellStyle name="差_2012年大中修计划（全署）_Book1_17年3标报价-每桥报价清单、明细表17年7月" xfId="145"/>
    <cellStyle name="差_2012年大中修计划（全署）_Book1_17年新2标报价-每座桥计算、明细表2017年10月" xfId="146"/>
    <cellStyle name="差_2012年大中修计划（全署）_Book1_1标2017.4.1-2017.7 .31养护经费" xfId="147"/>
    <cellStyle name="差_2012年大中修计划（全署）_Book1_2016年1标区管农桥养护投标价" xfId="148"/>
    <cellStyle name="差_2012年大中修计划（全署）_Book1_20171018-573座养护资金汇总表附表+资金拨付附表" xfId="149"/>
    <cellStyle name="差_2012年大中修计划（全署）_Book1_2017年区管农桥养护设施工程量汇总表（2标）16.11.22返回" xfId="150"/>
    <cellStyle name="差_2012年大中修计划（全署）_Book1_2017年区管农桥养护设施工程量汇总表（2标）16.11.22返回_20171018-573座养护资金汇总表附表+资金拨付附表" xfId="151"/>
    <cellStyle name="差_2012年大中修计划（全署）_Book1_2017年区管农桥养护设施工程量汇总表（2标）16.11.22返回_20180422朝农公路桥养护经费" xfId="152"/>
    <cellStyle name="差_2012年大中修计划（全署）_Book1_2017年区管农桥养护设施工程量汇总表（2标）16.11.22返回_养护三标报价清单、明细表171010" xfId="153"/>
    <cellStyle name="差_2012年大中修计划（全署）_Book1_2017年区管农桥养护设施工程量汇总表（3标）16.12.6返回新" xfId="154"/>
    <cellStyle name="差_2012年大中修计划（全署）_Book1_2017年区管农桥养护设施工程量汇总表（3标）16.12.6返回新_20171018-573座养护资金汇总表附表+资金拨付附表" xfId="155"/>
    <cellStyle name="差_2012年大中修计划（全署）_Book1_2017年区管农桥养护设施工程量汇总表（3标）16.12.6返回新_20180422朝农公路桥养护经费" xfId="156"/>
    <cellStyle name="差_2012年大中修计划（全署）_Book1_2017年区管农桥养护设施工程量汇总表（3标）16.12.6返回新_养护三标报价清单、明细表171010" xfId="157"/>
    <cellStyle name="差_2012年大中修计划（全署）_Book1_2标2017.4.1-2017.7 .31养护经费" xfId="158"/>
    <cellStyle name="差_2012年大中修计划（全署）_Book1_3标大芦线设施量明细+经费16.9.29" xfId="159"/>
    <cellStyle name="差_2012年大中修计划（全署）_Book1_3标大芦线设施量明细+经费16.9.29_1标2017.4.1-2017.7 .31养护经费" xfId="160"/>
    <cellStyle name="差_2012年大中修计划（全署）_Book1_3标大芦线设施量明细+经费16.9.29_张家浜两侧（代防汛通道）接管桥梁明细表+养护经费" xfId="161"/>
    <cellStyle name="差_2012年大中修计划（全署）_Book1_3标大芦线设施量明细+经费16.9.29_赵家沟防汛通道7座接管桥梁明细表+养护经费" xfId="162"/>
    <cellStyle name="差_2012年大中修计划（全署）_Book1_附表：农桥养护资金汇总表+明细表" xfId="163"/>
    <cellStyle name="差_2012年大中修计划（全署）_Book1_扣三标五丰路桥养护资金2016年1月份2018年5月" xfId="164"/>
    <cellStyle name="差_2012年大中修计划（全署）_Book1_南片二标6.17" xfId="165"/>
    <cellStyle name="差_2012年大中修计划（全署）_Book1_桥梁按河道进行编号16.6.13" xfId="166"/>
    <cellStyle name="差_2012年大中修计划（全署）_Book1_桥梁按河道进行编号16.6.8" xfId="167"/>
    <cellStyle name="差_2012年大中修计划（全署）_Book1_外环运河、长界港接管桥梁明细表+养护经费9.30" xfId="168"/>
    <cellStyle name="差_2012年大中修计划（全署）_Book1_修正  附表2：区管农桥养护设施工程量汇总表（1标）10.26" xfId="169"/>
    <cellStyle name="差_2012年大中修计划（全署）_Book1_养护二标桥梁河道分部明细16.6.8" xfId="170"/>
    <cellStyle name="差_2012年大中修计划（全署）_Book1_养护二标桥梁河道分部明细16.6.8_16.10.24-580座桥梁基本信息表" xfId="171"/>
    <cellStyle name="差_2012年大中修计划（全署）_Book1_养护二标桥梁河道分部明细16.6.8_桥梁按河道进行编号16.10.12汇总" xfId="172"/>
    <cellStyle name="差_2012年大中修计划（全署）_Book1_养护二标桥梁河道分部明细16.6.8_桥梁按河道进行编号16.6.13-给养护单位校对-三标返回" xfId="173"/>
    <cellStyle name="差_2012年大中修计划（全署）_Book1_养护二标桥梁河道分部明细16.6.8_桥梁按河道进行编号16.6.13-给养护单位校对-三标返回_2017年区管农桥养护设施工程量汇总表（2标）16.11.22返回" xfId="174"/>
    <cellStyle name="差_2012年大中修计划（全署）_Book1_养护二标桥梁河道分部明细16.6.8_桥梁按河道进行编号16.6.13-给养护单位校对-三标返回_2017年区管农桥养护设施工程量汇总表（2标）16.11.22返回_20171018-573座养护资金汇总表附表+资金拨付附表" xfId="175"/>
    <cellStyle name="差_2012年大中修计划（全署）_Book1_养护二标桥梁河道分部明细16.6.8_桥梁按河道进行编号16.6.13-给养护单位校对-三标返回_2017年区管农桥养护设施工程量汇总表（2标）16.11.22返回_20180422朝农公路桥养护经费" xfId="176"/>
    <cellStyle name="差_2012年大中修计划（全署）_Book1_养护二标桥梁河道分部明细16.6.8_桥梁按河道进行编号16.6.13-给养护单位校对-三标返回_2017年区管农桥养护设施工程量汇总表（2标）16.11.22返回_养护三标报价清单、明细表171010" xfId="177"/>
    <cellStyle name="差_2012年大中修计划（全署）_Book1_养护二标桥梁河道分部明细16.6.8_桥梁按河道进行编号16.6.13-给养护单位校对-三标返回_2017年区管农桥养护设施工程量汇总表（3标）16.12.6返回新" xfId="178"/>
    <cellStyle name="差_2012年大中修计划（全署）_Book1_养护二标桥梁河道分部明细16.6.8_桥梁按河道进行编号16.6.13-给养护单位校对-三标返回_2017年区管农桥养护设施工程量汇总表（3标）16.12.6返回新_20171018-573座养护资金汇总表附表+资金拨付附表" xfId="179"/>
    <cellStyle name="差_2012年大中修计划（全署）_Book1_养护二标桥梁河道分部明细16.6.8_桥梁按河道进行编号16.6.13-给养护单位校对-三标返回_2017年区管农桥养护设施工程量汇总表（3标）16.12.6返回新_20180422朝农公路桥养护经费" xfId="180"/>
    <cellStyle name="差_2012年大中修计划（全署）_Book1_养护二标桥梁河道分部明细16.6.8_桥梁按河道进行编号16.6.13-给养护单位校对-三标返回_2017年区管农桥养护设施工程量汇总表（3标）16.12.6返回新_养护三标报价清单、明细表171010" xfId="181"/>
    <cellStyle name="差_2012年大中修计划（全署）_Book1_养护二标桥梁河道分部明细16.6.8_桥梁按河道进行编号16.6.13-给养护单位校对一标返回)" xfId="182"/>
    <cellStyle name="差_2012年大中修计划（全署）_Book1_养护三标报价清单、明细表171010" xfId="183"/>
    <cellStyle name="差_2012年大中修计划（全署）_Book1_养护三标桥梁河道分部明细-改16.6.8" xfId="184"/>
    <cellStyle name="差_2012年大中修计划（全署）_Book1_养护三标桥梁河道分部明细-改16.6.8_16.10.24-580座桥梁基本信息表" xfId="185"/>
    <cellStyle name="差_2012年大中修计划（全署）_Book1_养护三标桥梁河道分部明细-改16.6.8_桥梁按河道进行编号16.10.12汇总" xfId="186"/>
    <cellStyle name="差_2012年大中修计划（全署）_Book1_养护三标桥梁河道分部明细-改16.6.8_桥梁按河道进行编号16.6.13-给养护单位校对-三标返回" xfId="187"/>
    <cellStyle name="差_2012年大中修计划（全署）_Book1_养护三标桥梁河道分部明细-改16.6.8_桥梁按河道进行编号16.6.13-给养护单位校对-三标返回_2017年区管农桥养护设施工程量汇总表（2标）16.11.22返回" xfId="188"/>
    <cellStyle name="差_2012年大中修计划（全署）_Book1_养护三标桥梁河道分部明细-改16.6.8_桥梁按河道进行编号16.6.13-给养护单位校对-三标返回_2017年区管农桥养护设施工程量汇总表（2标）16.11.22返回_20171018-573座养护资金汇总表附表+资金拨付附表" xfId="189"/>
    <cellStyle name="差_2012年大中修计划（全署）_Book1_养护三标桥梁河道分部明细-改16.6.8_桥梁按河道进行编号16.6.13-给养护单位校对-三标返回_2017年区管农桥养护设施工程量汇总表（2标）16.11.22返回_20180422朝农公路桥养护经费" xfId="190"/>
    <cellStyle name="差_2012年大中修计划（全署）_Book1_养护三标桥梁河道分部明细-改16.6.8_桥梁按河道进行编号16.6.13-给养护单位校对-三标返回_2017年区管农桥养护设施工程量汇总表（2标）16.11.22返回_养护三标报价清单、明细表171010" xfId="191"/>
    <cellStyle name="差_2012年大中修计划（全署）_Book1_养护三标桥梁河道分部明细-改16.6.8_桥梁按河道进行编号16.6.13-给养护单位校对-三标返回_2017年区管农桥养护设施工程量汇总表（3标）16.12.6返回新" xfId="192"/>
    <cellStyle name="差_2012年大中修计划（全署）_Book1_养护三标桥梁河道分部明细-改16.6.8_桥梁按河道进行编号16.6.13-给养护单位校对-三标返回_2017年区管农桥养护设施工程量汇总表（3标）16.12.6返回新_20171018-573座养护资金汇总表附表+资金拨付附表" xfId="193"/>
    <cellStyle name="差_2012年大中修计划（全署）_Book1_养护三标桥梁河道分部明细-改16.6.8_桥梁按河道进行编号16.6.13-给养护单位校对-三标返回_2017年区管农桥养护设施工程量汇总表（3标）16.12.6返回新_20180422朝农公路桥养护经费" xfId="194"/>
    <cellStyle name="差_2012年大中修计划（全署）_Book1_养护三标桥梁河道分部明细-改16.6.8_桥梁按河道进行编号16.6.13-给养护单位校对-三标返回_2017年区管农桥养护设施工程量汇总表（3标）16.12.6返回新_养护三标报价清单、明细表171010" xfId="195"/>
    <cellStyle name="差_2012年大中修计划（全署）_Book1_养护三标桥梁河道分部明细-改16.6.8_桥梁按河道进行编号16.6.13-给养护单位校对一标返回)" xfId="196"/>
    <cellStyle name="差_2012年大中修计划（全署）_Book1_张家浜两侧（代防汛通道）接管桥梁明细表+养护经费" xfId="197"/>
    <cellStyle name="差_2012年大中修计划（全署）_Book1_赵家沟防汛通道7座接管桥梁明细表+养护经费" xfId="198"/>
    <cellStyle name="差_2012年大中修计划（全署）_半年度考核(合庆所)" xfId="199"/>
    <cellStyle name="差_2012年大中修计划（全署）_第二季度河道考核情况（周浦所）" xfId="200"/>
    <cellStyle name="差_2012年大中修计划（全署）_第二季度考核表" xfId="201"/>
    <cellStyle name="差_2012年大中修计划（全署）_第二季度考核表_16.11.10-580座桥梁基本信息表" xfId="202"/>
    <cellStyle name="差_2012年大中修计划（全署）_第二季度考核表_17年1标报价-每桥报价清单、明细表17年7月" xfId="203"/>
    <cellStyle name="差_2012年大中修计划（全署）_第二季度考核表_17年3标报价-每桥报价清单、明细表17年7月" xfId="204"/>
    <cellStyle name="差_2012年大中修计划（全署）_第二季度考核表_17年新2标报价-每座桥计算、明细表2017年10月" xfId="205"/>
    <cellStyle name="差_2012年大中修计划（全署）_第二季度考核表_1标2017.4.1-2017.7 .31养护经费" xfId="206"/>
    <cellStyle name="差_2012年大中修计划（全署）_第二季度考核表_2016年1标区管农桥养护投标价" xfId="207"/>
    <cellStyle name="差_2012年大中修计划（全署）_第二季度考核表_20171018-573座养护资金汇总表附表+资金拨付附表" xfId="208"/>
    <cellStyle name="差_2012年大中修计划（全署）_第二季度考核表_2017年区管农桥养护设施工程量汇总表（2标）16.11.22返回" xfId="209"/>
    <cellStyle name="差_2012年大中修计划（全署）_第二季度考核表_2017年区管农桥养护设施工程量汇总表（2标）16.11.22返回_20171018-573座养护资金汇总表附表+资金拨付附表" xfId="210"/>
    <cellStyle name="差_2012年大中修计划（全署）_第二季度考核表_2017年区管农桥养护设施工程量汇总表（2标）16.11.22返回_20180422朝农公路桥养护经费" xfId="211"/>
    <cellStyle name="差_2012年大中修计划（全署）_第二季度考核表_2017年区管农桥养护设施工程量汇总表（2标）16.11.22返回_养护三标报价清单、明细表171010" xfId="212"/>
    <cellStyle name="差_2012年大中修计划（全署）_第二季度考核表_2017年区管农桥养护设施工程量汇总表（3标）16.12.6返回新" xfId="213"/>
    <cellStyle name="差_2012年大中修计划（全署）_第二季度考核表_2017年区管农桥养护设施工程量汇总表（3标）16.12.6返回新_20171018-573座养护资金汇总表附表+资金拨付附表" xfId="214"/>
    <cellStyle name="差_2012年大中修计划（全署）_第二季度考核表_2017年区管农桥养护设施工程量汇总表（3标）16.12.6返回新_20180422朝农公路桥养护经费" xfId="215"/>
    <cellStyle name="差_2012年大中修计划（全署）_第二季度考核表_2017年区管农桥养护设施工程量汇总表（3标）16.12.6返回新_养护三标报价清单、明细表171010" xfId="216"/>
    <cellStyle name="差_2012年大中修计划（全署）_第二季度考核表_2标2017.4.1-2017.7 .31养护经费" xfId="217"/>
    <cellStyle name="差_2012年大中修计划（全署）_第二季度考核表_3标大芦线设施量明细+经费16.9.29" xfId="218"/>
    <cellStyle name="差_2012年大中修计划（全署）_第二季度考核表_3标大芦线设施量明细+经费16.9.29_1标2017.4.1-2017.7 .31养护经费" xfId="219"/>
    <cellStyle name="差_2012年大中修计划（全署）_第二季度考核表_3标大芦线设施量明细+经费16.9.29_张家浜两侧（代防汛通道）接管桥梁明细表+养护经费" xfId="220"/>
    <cellStyle name="差_2012年大中修计划（全署）_第二季度考核表_3标大芦线设施量明细+经费16.9.29_赵家沟防汛通道7座接管桥梁明细表+养护经费" xfId="221"/>
    <cellStyle name="差_2012年大中修计划（全署）_第二季度考核表_附表：农桥养护资金汇总表+明细表" xfId="222"/>
    <cellStyle name="差_2012年大中修计划（全署）_第二季度考核表_扣三标五丰路桥养护资金2016年1月份2018年5月" xfId="223"/>
    <cellStyle name="差_2012年大中修计划（全署）_第二季度考核表_南片二标6.17" xfId="224"/>
    <cellStyle name="差_2012年大中修计划（全署）_第二季度考核表_桥梁按河道进行编号16.6.13" xfId="225"/>
    <cellStyle name="差_2012年大中修计划（全署）_第二季度考核表_桥梁按河道进行编号16.6.8" xfId="226"/>
    <cellStyle name="差_2012年大中修计划（全署）_第二季度考核表_外环运河、长界港接管桥梁明细表+养护经费9.30" xfId="227"/>
    <cellStyle name="差_2012年大中修计划（全署）_第二季度考核表_修正  附表2：区管农桥养护设施工程量汇总表（1标）10.26" xfId="228"/>
    <cellStyle name="差_2012年大中修计划（全署）_第二季度考核表_养护二标桥梁河道分部明细16.6.8" xfId="229"/>
    <cellStyle name="差_2012年大中修计划（全署）_第二季度考核表_养护二标桥梁河道分部明细16.6.8_16.10.24-580座桥梁基本信息表" xfId="230"/>
    <cellStyle name="差_2012年大中修计划（全署）_第二季度考核表_养护二标桥梁河道分部明细16.6.8_桥梁按河道进行编号16.10.12汇总" xfId="231"/>
    <cellStyle name="差_2012年大中修计划（全署）_第二季度考核表_养护二标桥梁河道分部明细16.6.8_桥梁按河道进行编号16.6.13-给养护单位校对-三标返回" xfId="232"/>
    <cellStyle name="差_2012年大中修计划（全署）_第二季度考核表_养护二标桥梁河道分部明细16.6.8_桥梁按河道进行编号16.6.13-给养护单位校对-三标返回_2017年区管农桥养护设施工程量汇总表（2标）16.11.22返回" xfId="233"/>
    <cellStyle name="差_2012年大中修计划（全署）_第二季度考核表_养护二标桥梁河道分部明细16.6.8_桥梁按河道进行编号16.6.13-给养护单位校对-三标返回_2017年区管农桥养护设施工程量汇总表（2标）16.11.22返回_20171018-573座养护资金汇总表附表+资金拨付附表" xfId="234"/>
    <cellStyle name="差_2012年大中修计划（全署）_第二季度考核表_养护二标桥梁河道分部明细16.6.8_桥梁按河道进行编号16.6.13-给养护单位校对-三标返回_2017年区管农桥养护设施工程量汇总表（2标）16.11.22返回_20180422朝农公路桥养护经费" xfId="235"/>
    <cellStyle name="差_2012年大中修计划（全署）_第二季度考核表_养护二标桥梁河道分部明细16.6.8_桥梁按河道进行编号16.6.13-给养护单位校对-三标返回_2017年区管农桥养护设施工程量汇总表（2标）16.11.22返回_养护三标报价清单、明细表171010" xfId="236"/>
    <cellStyle name="差_2012年大中修计划（全署）_第二季度考核表_养护二标桥梁河道分部明细16.6.8_桥梁按河道进行编号16.6.13-给养护单位校对-三标返回_2017年区管农桥养护设施工程量汇总表（3标）16.12.6返回新" xfId="237"/>
    <cellStyle name="差_2012年大中修计划（全署）_第二季度考核表_养护二标桥梁河道分部明细16.6.8_桥梁按河道进行编号16.6.13-给养护单位校对-三标返回_2017年区管农桥养护设施工程量汇总表（3标）16.12.6返回新_20171018-573座养护资金汇总表附表+资金拨付附表" xfId="238"/>
    <cellStyle name="差_2012年大中修计划（全署）_第二季度考核表_养护二标桥梁河道分部明细16.6.8_桥梁按河道进行编号16.6.13-给养护单位校对-三标返回_2017年区管农桥养护设施工程量汇总表（3标）16.12.6返回新_20180422朝农公路桥养护经费" xfId="239"/>
    <cellStyle name="差_2012年大中修计划（全署）_第二季度考核表_养护二标桥梁河道分部明细16.6.8_桥梁按河道进行编号16.6.13-给养护单位校对-三标返回_2017年区管农桥养护设施工程量汇总表（3标）16.12.6返回新_养护三标报价清单、明细表171010" xfId="240"/>
    <cellStyle name="差_2012年大中修计划（全署）_第二季度考核表_养护二标桥梁河道分部明细16.6.8_桥梁按河道进行编号16.6.13-给养护单位校对一标返回)" xfId="241"/>
    <cellStyle name="差_2012年大中修计划（全署）_第二季度考核表_养护三标报价清单、明细表171010" xfId="242"/>
    <cellStyle name="差_2012年大中修计划（全署）_第二季度考核表_养护三标桥梁河道分部明细-改16.6.8" xfId="243"/>
    <cellStyle name="差_2012年大中修计划（全署）_第二季度考核表_养护三标桥梁河道分部明细-改16.6.8_16.10.24-580座桥梁基本信息表" xfId="244"/>
    <cellStyle name="差_2012年大中修计划（全署）_第二季度考核表_养护三标桥梁河道分部明细-改16.6.8_桥梁按河道进行编号16.10.12汇总" xfId="245"/>
    <cellStyle name="差_2012年大中修计划（全署）_第二季度考核表_养护三标桥梁河道分部明细-改16.6.8_桥梁按河道进行编号16.6.13-给养护单位校对-三标返回" xfId="246"/>
    <cellStyle name="差_2012年大中修计划（全署）_第二季度考核表_养护三标桥梁河道分部明细-改16.6.8_桥梁按河道进行编号16.6.13-给养护单位校对-三标返回_2017年区管农桥养护设施工程量汇总表（2标）16.11.22返回" xfId="247"/>
    <cellStyle name="差_2012年大中修计划（全署）_第二季度考核表_养护三标桥梁河道分部明细-改16.6.8_桥梁按河道进行编号16.6.13-给养护单位校对-三标返回_2017年区管农桥养护设施工程量汇总表（2标）16.11.22返回_20171018-573座养护资金汇总表附表+资金拨付附表" xfId="248"/>
    <cellStyle name="差_2012年大中修计划（全署）_第二季度考核表_养护三标桥梁河道分部明细-改16.6.8_桥梁按河道进行编号16.6.13-给养护单位校对-三标返回_2017年区管农桥养护设施工程量汇总表（2标）16.11.22返回_20180422朝农公路桥养护经费" xfId="249"/>
    <cellStyle name="差_2012年大中修计划（全署）_第二季度考核表_养护三标桥梁河道分部明细-改16.6.8_桥梁按河道进行编号16.6.13-给养护单位校对-三标返回_2017年区管农桥养护设施工程量汇总表（2标）16.11.22返回_养护三标报价清单、明细表171010" xfId="250"/>
    <cellStyle name="差_2012年大中修计划（全署）_第二季度考核表_养护三标桥梁河道分部明细-改16.6.8_桥梁按河道进行编号16.6.13-给养护单位校对-三标返回_2017年区管农桥养护设施工程量汇总表（3标）16.12.6返回新" xfId="251"/>
    <cellStyle name="差_2012年大中修计划（全署）_第二季度考核表_养护三标桥梁河道分部明细-改16.6.8_桥梁按河道进行编号16.6.13-给养护单位校对-三标返回_2017年区管农桥养护设施工程量汇总表（3标）16.12.6返回新_20171018-573座养护资金汇总表附表+资金拨付附表" xfId="252"/>
    <cellStyle name="差_2012年大中修计划（全署）_第二季度考核表_养护三标桥梁河道分部明细-改16.6.8_桥梁按河道进行编号16.6.13-给养护单位校对-三标返回_2017年区管农桥养护设施工程量汇总表（3标）16.12.6返回新_20180422朝农公路桥养护经费" xfId="253"/>
    <cellStyle name="差_2012年大中修计划（全署）_第二季度考核表_养护三标桥梁河道分部明细-改16.6.8_桥梁按河道进行编号16.6.13-给养护单位校对-三标返回_2017年区管农桥养护设施工程量汇总表（3标）16.12.6返回新_养护三标报价清单、明细表171010" xfId="254"/>
    <cellStyle name="差_2012年大中修计划（全署）_第二季度考核表_养护三标桥梁河道分部明细-改16.6.8_桥梁按河道进行编号16.6.13-给养护单位校对一标返回)" xfId="255"/>
    <cellStyle name="差_2012年大中修计划（全署）_第二季度考核表_张家浜两侧（代防汛通道）接管桥梁明细表+养护经费" xfId="256"/>
    <cellStyle name="差_2012年大中修计划（全署）_第二季度考核表_赵家沟防汛通道7座接管桥梁明细表+养护经费" xfId="257"/>
    <cellStyle name="差_2012年大中修计划（全署）_考核整改反馈情况" xfId="258"/>
    <cellStyle name="差_2012年大中修计划（全署）_南汇所" xfId="259"/>
    <cellStyle name="差_2012年大中修计划（全署）_南汇所_16.11.10-580座桥梁基本信息表" xfId="260"/>
    <cellStyle name="差_2012年大中修计划（全署）_南汇所_17年1标报价-每桥报价清单、明细表17年7月" xfId="261"/>
    <cellStyle name="差_2012年大中修计划（全署）_南汇所_17年3标报价-每桥报价清单、明细表17年7月" xfId="262"/>
    <cellStyle name="差_2012年大中修计划（全署）_南汇所_17年新2标报价-每座桥计算、明细表2017年10月" xfId="263"/>
    <cellStyle name="差_2012年大中修计划（全署）_南汇所_1标2017.4.1-2017.7 .31养护经费" xfId="264"/>
    <cellStyle name="差_2012年大中修计划（全署）_南汇所_2013年高东镇管河道样板村" xfId="265"/>
    <cellStyle name="差_2012年大中修计划（全署）_南汇所_2013年高东镇管河道样板村_16.11.10-580座桥梁基本信息表" xfId="266"/>
    <cellStyle name="差_2012年大中修计划（全署）_南汇所_2013年高东镇管河道样板村_17年1标报价-每桥报价清单、明细表17年7月" xfId="267"/>
    <cellStyle name="差_2012年大中修计划（全署）_南汇所_2013年高东镇管河道样板村_17年3标报价-每桥报价清单、明细表17年7月" xfId="268"/>
    <cellStyle name="差_2012年大中修计划（全署）_南汇所_2013年高东镇管河道样板村_17年新2标报价-每座桥计算、明细表2017年10月" xfId="269"/>
    <cellStyle name="差_2012年大中修计划（全署）_南汇所_2013年高东镇管河道样板村_1标2017.4.1-2017.7 .31养护经费" xfId="270"/>
    <cellStyle name="差_2012年大中修计划（全署）_南汇所_2013年高东镇管河道样板村_2016年1标区管农桥养护投标价" xfId="271"/>
    <cellStyle name="差_2012年大中修计划（全署）_南汇所_2013年高东镇管河道样板村_20171018-573座养护资金汇总表附表+资金拨付附表" xfId="272"/>
    <cellStyle name="差_2012年大中修计划（全署）_南汇所_2013年高东镇管河道样板村_2017年区管农桥养护设施工程量汇总表（2标）16.11.22返回" xfId="273"/>
    <cellStyle name="差_2012年大中修计划（全署）_南汇所_2013年高东镇管河道样板村_2017年区管农桥养护设施工程量汇总表（2标）16.11.22返回_20171018-573座养护资金汇总表附表+资金拨付附表" xfId="274"/>
    <cellStyle name="差_2012年大中修计划（全署）_南汇所_2013年高东镇管河道样板村_2017年区管农桥养护设施工程量汇总表（2标）16.11.22返回_20180422朝农公路桥养护经费" xfId="275"/>
    <cellStyle name="差_2012年大中修计划（全署）_南汇所_2013年高东镇管河道样板村_2017年区管农桥养护设施工程量汇总表（2标）16.11.22返回_养护三标报价清单、明细表171010" xfId="276"/>
    <cellStyle name="差_2012年大中修计划（全署）_南汇所_2013年高东镇管河道样板村_2017年区管农桥养护设施工程量汇总表（3标）16.12.6返回新" xfId="277"/>
    <cellStyle name="差_2012年大中修计划（全署）_南汇所_2013年高东镇管河道样板村_2017年区管农桥养护设施工程量汇总表（3标）16.12.6返回新_20171018-573座养护资金汇总表附表+资金拨付附表" xfId="278"/>
    <cellStyle name="差_2012年大中修计划（全署）_南汇所_2013年高东镇管河道样板村_2017年区管农桥养护设施工程量汇总表（3标）16.12.6返回新_20180422朝农公路桥养护经费" xfId="279"/>
    <cellStyle name="差_2012年大中修计划（全署）_南汇所_2013年高东镇管河道样板村_2017年区管农桥养护设施工程量汇总表（3标）16.12.6返回新_养护三标报价清单、明细表171010" xfId="280"/>
    <cellStyle name="差_2012年大中修计划（全署）_南汇所_2013年高东镇管河道样板村_2标2017.4.1-2017.7 .31养护经费" xfId="281"/>
    <cellStyle name="差_2012年大中修计划（全署）_南汇所_2013年高东镇管河道样板村_3标大芦线设施量明细+经费16.9.29" xfId="282"/>
    <cellStyle name="差_2012年大中修计划（全署）_南汇所_2013年高东镇管河道样板村_3标大芦线设施量明细+经费16.9.29_1标2017.4.1-2017.7 .31养护经费" xfId="283"/>
    <cellStyle name="差_2012年大中修计划（全署）_南汇所_2013年高东镇管河道样板村_3标大芦线设施量明细+经费16.9.29_张家浜两侧（代防汛通道）接管桥梁明细表+养护经费" xfId="284"/>
    <cellStyle name="差_2012年大中修计划（全署）_南汇所_2013年高东镇管河道样板村_3标大芦线设施量明细+经费16.9.29_赵家沟防汛通道7座接管桥梁明细表+养护经费" xfId="285"/>
    <cellStyle name="差_2012年大中修计划（全署）_南汇所_2013年高东镇管河道样板村_第二季度河道考核情况（周浦所）" xfId="286"/>
    <cellStyle name="差_2012年大中修计划（全署）_南汇所_2013年高东镇管河道样板村_附表：农桥养护资金汇总表+明细表" xfId="287"/>
    <cellStyle name="差_2012年大中修计划（全署）_南汇所_2013年高东镇管河道样板村_扣三标五丰路桥养护资金2016年1月份2018年5月" xfId="288"/>
    <cellStyle name="差_2012年大中修计划（全署）_南汇所_2013年高东镇管河道样板村_南汇所2013年中检查各镇考核评分表（已打分）" xfId="289"/>
    <cellStyle name="差_2012年大中修计划（全署）_南汇所_2013年高东镇管河道样板村_南片二标6.17" xfId="290"/>
    <cellStyle name="差_2012年大中修计划（全署）_南汇所_2013年高东镇管河道样板村_桥梁按河道进行编号16.6.13" xfId="291"/>
    <cellStyle name="差_2012年大中修计划（全署）_南汇所_2013年高东镇管河道样板村_桥梁按河道进行编号16.6.8" xfId="292"/>
    <cellStyle name="差_2012年大中修计划（全署）_南汇所_2013年高东镇管河道样板村_外环运河、长界港接管桥梁明细表+养护经费9.30" xfId="293"/>
    <cellStyle name="差_2012年大中修计划（全署）_南汇所_2013年高东镇管河道样板村_修正  附表2：区管农桥养护设施工程量汇总表（1标）10.26" xfId="294"/>
    <cellStyle name="差_2012年大中修计划（全署）_南汇所_2013年高东镇管河道样板村_养护二标桥梁河道分部明细16.6.8" xfId="295"/>
    <cellStyle name="差_2012年大中修计划（全署）_南汇所_2013年高东镇管河道样板村_养护二标桥梁河道分部明细16.6.8_16.10.24-580座桥梁基本信息表" xfId="296"/>
    <cellStyle name="差_2012年大中修计划（全署）_南汇所_2013年高东镇管河道样板村_养护二标桥梁河道分部明细16.6.8_桥梁按河道进行编号16.10.12汇总" xfId="297"/>
    <cellStyle name="差_2012年大中修计划（全署）_南汇所_2013年高东镇管河道样板村_养护二标桥梁河道分部明细16.6.8_桥梁按河道进行编号16.6.13-给养护单位校对-三标返回" xfId="298"/>
    <cellStyle name="差_2012年大中修计划（全署）_南汇所_2013年高东镇管河道样板村_养护二标桥梁河道分部明细16.6.8_桥梁按河道进行编号16.6.13-给养护单位校对-三标返回_2017年区管农桥养护设施工程量汇总表（2标）16.11.22返回" xfId="299"/>
    <cellStyle name="差_2012年大中修计划（全署）_南汇所_2013年高东镇管河道样板村_养护二标桥梁河道分部明细16.6.8_桥梁按河道进行编号16.6.13-给养护单位校对-三标返回_2017年区管农桥养护设施工程量汇总表（2标）16.11.22返回_20171018-573座养护资金汇总表附表+资金拨付附表" xfId="300"/>
    <cellStyle name="差_2012年大中修计划（全署）_南汇所_2013年高东镇管河道样板村_养护二标桥梁河道分部明细16.6.8_桥梁按河道进行编号16.6.13-给养护单位校对-三标返回_2017年区管农桥养护设施工程量汇总表（2标）16.11.22返回_20180422朝农公路桥养护经费" xfId="301"/>
    <cellStyle name="差_2012年大中修计划（全署）_南汇所_2013年高东镇管河道样板村_养护二标桥梁河道分部明细16.6.8_桥梁按河道进行编号16.6.13-给养护单位校对-三标返回_2017年区管农桥养护设施工程量汇总表（2标）16.11.22返回_养护三标报价清单、明细表171010" xfId="302"/>
    <cellStyle name="差_2012年大中修计划（全署）_南汇所_2013年高东镇管河道样板村_养护二标桥梁河道分部明细16.6.8_桥梁按河道进行编号16.6.13-给养护单位校对-三标返回_2017年区管农桥养护设施工程量汇总表（3标）16.12.6返回新" xfId="303"/>
    <cellStyle name="差_2012年大中修计划（全署）_南汇所_2013年高东镇管河道样板村_养护二标桥梁河道分部明细16.6.8_桥梁按河道进行编号16.6.13-给养护单位校对-三标返回_2017年区管农桥养护设施工程量汇总表（3标）16.12.6返回新_20171018-573座养护资金汇总表附表+资金拨付附表" xfId="304"/>
    <cellStyle name="差_2012年大中修计划（全署）_南汇所_2013年高东镇管河道样板村_养护二标桥梁河道分部明细16.6.8_桥梁按河道进行编号16.6.13-给养护单位校对-三标返回_2017年区管农桥养护设施工程量汇总表（3标）16.12.6返回新_20180422朝农公路桥养护经费" xfId="305"/>
    <cellStyle name="差_2012年大中修计划（全署）_南汇所_2013年高东镇管河道样板村_养护二标桥梁河道分部明细16.6.8_桥梁按河道进行编号16.6.13-给养护单位校对-三标返回_2017年区管农桥养护设施工程量汇总表（3标）16.12.6返回新_养护三标报价清单、明细表171010" xfId="306"/>
    <cellStyle name="差_2012年大中修计划（全署）_南汇所_2013年高东镇管河道样板村_养护二标桥梁河道分部明细16.6.8_桥梁按河道进行编号16.6.13-给养护单位校对一标返回)" xfId="307"/>
    <cellStyle name="差_2012年大中修计划（全署）_南汇所_2013年高东镇管河道样板村_养护三标报价清单、明细表171010" xfId="308"/>
    <cellStyle name="差_2012年大中修计划（全署）_南汇所_2013年高东镇管河道样板村_养护三标桥梁河道分部明细-改16.6.8" xfId="309"/>
    <cellStyle name="差_2012年大中修计划（全署）_南汇所_2013年高东镇管河道样板村_养护三标桥梁河道分部明细-改16.6.8_16.10.24-580座桥梁基本信息表" xfId="310"/>
    <cellStyle name="差_2012年大中修计划（全署）_南汇所_2013年高东镇管河道样板村_养护三标桥梁河道分部明细-改16.6.8_桥梁按河道进行编号16.10.12汇总" xfId="311"/>
    <cellStyle name="差_2012年大中修计划（全署）_南汇所_2013年高东镇管河道样板村_养护三标桥梁河道分部明细-改16.6.8_桥梁按河道进行编号16.6.13-给养护单位校对-三标返回" xfId="312"/>
    <cellStyle name="差_2012年大中修计划（全署）_南汇所_2013年高东镇管河道样板村_养护三标桥梁河道分部明细-改16.6.8_桥梁按河道进行编号16.6.13-给养护单位校对-三标返回_2017年区管农桥养护设施工程量汇总表（2标）16.11.22返回" xfId="313"/>
    <cellStyle name="差_2012年大中修计划（全署）_南汇所_2013年高东镇管河道样板村_养护三标桥梁河道分部明细-改16.6.8_桥梁按河道进行编号16.6.13-给养护单位校对-三标返回_2017年区管农桥养护设施工程量汇总表（2标）16.11.22返回_20171018-573座养护资金汇总表附表+资金拨付附表" xfId="314"/>
    <cellStyle name="差_2012年大中修计划（全署）_南汇所_2013年高东镇管河道样板村_养护三标桥梁河道分部明细-改16.6.8_桥梁按河道进行编号16.6.13-给养护单位校对-三标返回_2017年区管农桥养护设施工程量汇总表（2标）16.11.22返回_20180422朝农公路桥养护经费" xfId="315"/>
    <cellStyle name="差_2012年大中修计划（全署）_南汇所_2013年高东镇管河道样板村_养护三标桥梁河道分部明细-改16.6.8_桥梁按河道进行编号16.6.13-给养护单位校对-三标返回_2017年区管农桥养护设施工程量汇总表（2标）16.11.22返回_养护三标报价清单、明细表171010" xfId="316"/>
    <cellStyle name="差_2012年大中修计划（全署）_南汇所_2013年高东镇管河道样板村_养护三标桥梁河道分部明细-改16.6.8_桥梁按河道进行编号16.6.13-给养护单位校对-三标返回_2017年区管农桥养护设施工程量汇总表（3标）16.12.6返回新" xfId="317"/>
    <cellStyle name="差_2012年大中修计划（全署）_南汇所_2013年高东镇管河道样板村_养护三标桥梁河道分部明细-改16.6.8_桥梁按河道进行编号16.6.13-给养护单位校对-三标返回_2017年区管农桥养护设施工程量汇总表（3标）16.12.6返回新_20171018-573座养护资金汇总表附表+资金拨付附表" xfId="318"/>
    <cellStyle name="差_2012年大中修计划（全署）_南汇所_2013年高东镇管河道样板村_养护三标桥梁河道分部明细-改16.6.8_桥梁按河道进行编号16.6.13-给养护单位校对-三标返回_2017年区管农桥养护设施工程量汇总表（3标）16.12.6返回新_20180422朝农公路桥养护经费" xfId="319"/>
    <cellStyle name="差_2012年大中修计划（全署）_南汇所_2013年高东镇管河道样板村_养护三标桥梁河道分部明细-改16.6.8_桥梁按河道进行编号16.6.13-给养护单位校对-三标返回_2017年区管农桥养护设施工程量汇总表（3标）16.12.6返回新_养护三标报价清单、明细表171010" xfId="320"/>
    <cellStyle name="差_2012年大中修计划（全署）_南汇所_2013年高东镇管河道样板村_养护三标桥梁河道分部明细-改16.6.8_桥梁按河道进行编号16.6.13-给养护单位校对一标返回)" xfId="321"/>
    <cellStyle name="差_2012年大中修计划（全署）_南汇所_2013年高东镇管河道样板村_张家浜两侧（代防汛通道）接管桥梁明细表+养护经费" xfId="322"/>
    <cellStyle name="差_2012年大中修计划（全署）_南汇所_2013年高东镇管河道样板村_赵家沟防汛通道7座接管桥梁明细表+养护经费" xfId="323"/>
    <cellStyle name="差_2012年大中修计划（全署）_南汇所_2016年1标区管农桥养护投标价" xfId="324"/>
    <cellStyle name="差_2012年大中修计划（全署）_南汇所_20171018-573座养护资金汇总表附表+资金拨付附表" xfId="325"/>
    <cellStyle name="差_2012年大中修计划（全署）_南汇所_2017年区管农桥养护设施工程量汇总表（2标）16.11.22返回" xfId="326"/>
    <cellStyle name="差_2012年大中修计划（全署）_南汇所_2017年区管农桥养护设施工程量汇总表（2标）16.11.22返回_20171018-573座养护资金汇总表附表+资金拨付附表" xfId="327"/>
    <cellStyle name="差_2012年大中修计划（全署）_南汇所_2017年区管农桥养护设施工程量汇总表（2标）16.11.22返回_20180422朝农公路桥养护经费" xfId="328"/>
    <cellStyle name="差_2012年大中修计划（全署）_南汇所_2017年区管农桥养护设施工程量汇总表（2标）16.11.22返回_养护三标报价清单、明细表171010" xfId="329"/>
    <cellStyle name="差_2012年大中修计划（全署）_南汇所_2017年区管农桥养护设施工程量汇总表（3标）16.12.6返回新" xfId="330"/>
    <cellStyle name="差_2012年大中修计划（全署）_南汇所_2017年区管农桥养护设施工程量汇总表（3标）16.12.6返回新_20171018-573座养护资金汇总表附表+资金拨付附表" xfId="331"/>
    <cellStyle name="差_2012年大中修计划（全署）_南汇所_2017年区管农桥养护设施工程量汇总表（3标）16.12.6返回新_20180422朝农公路桥养护经费" xfId="332"/>
    <cellStyle name="差_2012年大中修计划（全署）_南汇所_2017年区管农桥养护设施工程量汇总表（3标）16.12.6返回新_养护三标报价清单、明细表171010" xfId="333"/>
    <cellStyle name="差_2012年大中修计划（全署）_南汇所_2标2017.4.1-2017.7 .31养护经费" xfId="334"/>
    <cellStyle name="差_2012年大中修计划（全署）_南汇所_3标大芦线设施量明细+经费16.9.29" xfId="335"/>
    <cellStyle name="差_2012年大中修计划（全署）_南汇所_3标大芦线设施量明细+经费16.9.29_1标2017.4.1-2017.7 .31养护经费" xfId="336"/>
    <cellStyle name="差_2012年大中修计划（全署）_南汇所_3标大芦线设施量明细+经费16.9.29_张家浜两侧（代防汛通道）接管桥梁明细表+养护经费" xfId="337"/>
    <cellStyle name="差_2012年大中修计划（全署）_南汇所_3标大芦线设施量明细+经费16.9.29_赵家沟防汛通道7座接管桥梁明细表+养护经费" xfId="338"/>
    <cellStyle name="差_2012年大中修计划（全署）_南汇所_附表：农桥养护资金汇总表+明细表" xfId="339"/>
    <cellStyle name="差_2012年大中修计划（全署）_南汇所_扣三标五丰路桥养护资金2016年1月份2018年5月" xfId="340"/>
    <cellStyle name="差_2012年大中修计划（全署）_南汇所_临港所" xfId="341"/>
    <cellStyle name="差_2012年大中修计划（全署）_南汇所_临港所_16.11.10-580座桥梁基本信息表" xfId="342"/>
    <cellStyle name="差_2012年大中修计划（全署）_南汇所_临港所_17年1标报价-每桥报价清单、明细表17年7月" xfId="343"/>
    <cellStyle name="差_2012年大中修计划（全署）_南汇所_临港所_17年3标报价-每桥报价清单、明细表17年7月" xfId="344"/>
    <cellStyle name="差_2012年大中修计划（全署）_南汇所_临港所_17年新2标报价-每座桥计算、明细表2017年10月" xfId="345"/>
    <cellStyle name="差_2012年大中修计划（全署）_南汇所_临港所_1标2017.4.1-2017.7 .31养护经费" xfId="346"/>
    <cellStyle name="差_2012年大中修计划（全署）_南汇所_临港所_2016年1标区管农桥养护投标价" xfId="347"/>
    <cellStyle name="差_2012年大中修计划（全署）_南汇所_临港所_20171018-573座养护资金汇总表附表+资金拨付附表" xfId="348"/>
    <cellStyle name="差_2012年大中修计划（全署）_南汇所_临港所_2017年区管农桥养护设施工程量汇总表（2标）16.11.22返回" xfId="349"/>
    <cellStyle name="差_2012年大中修计划（全署）_南汇所_临港所_2017年区管农桥养护设施工程量汇总表（2标）16.11.22返回_20171018-573座养护资金汇总表附表+资金拨付附表" xfId="350"/>
    <cellStyle name="差_2012年大中修计划（全署）_南汇所_临港所_2017年区管农桥养护设施工程量汇总表（2标）16.11.22返回_20180422朝农公路桥养护经费" xfId="351"/>
    <cellStyle name="差_2012年大中修计划（全署）_南汇所_临港所_2017年区管农桥养护设施工程量汇总表（2标）16.11.22返回_养护三标报价清单、明细表171010" xfId="352"/>
    <cellStyle name="差_2012年大中修计划（全署）_南汇所_临港所_2017年区管农桥养护设施工程量汇总表（3标）16.12.6返回新" xfId="353"/>
    <cellStyle name="差_2012年大中修计划（全署）_南汇所_临港所_2017年区管农桥养护设施工程量汇总表（3标）16.12.6返回新_20171018-573座养护资金汇总表附表+资金拨付附表" xfId="354"/>
    <cellStyle name="差_2012年大中修计划（全署）_南汇所_临港所_2017年区管农桥养护设施工程量汇总表（3标）16.12.6返回新_20180422朝农公路桥养护经费" xfId="355"/>
    <cellStyle name="差_2012年大中修计划（全署）_南汇所_临港所_2017年区管农桥养护设施工程量汇总表（3标）16.12.6返回新_养护三标报价清单、明细表171010" xfId="356"/>
    <cellStyle name="差_2012年大中修计划（全署）_南汇所_临港所_2标2017.4.1-2017.7 .31养护经费" xfId="357"/>
    <cellStyle name="差_2012年大中修计划（全署）_南汇所_临港所_3标大芦线设施量明细+经费16.9.29" xfId="358"/>
    <cellStyle name="差_2012年大中修计划（全署）_南汇所_临港所_3标大芦线设施量明细+经费16.9.29_1标2017.4.1-2017.7 .31养护经费" xfId="359"/>
    <cellStyle name="差_2012年大中修计划（全署）_南汇所_临港所_3标大芦线设施量明细+经费16.9.29_张家浜两侧（代防汛通道）接管桥梁明细表+养护经费" xfId="360"/>
    <cellStyle name="差_2012年大中修计划（全署）_南汇所_临港所_3标大芦线设施量明细+经费16.9.29_赵家沟防汛通道7座接管桥梁明细表+养护经费" xfId="361"/>
    <cellStyle name="差_2012年大中修计划（全署）_南汇所_临港所_第二季度河道考核情况（周浦所）" xfId="362"/>
    <cellStyle name="差_2012年大中修计划（全署）_南汇所_临港所_附表：农桥养护资金汇总表+明细表" xfId="363"/>
    <cellStyle name="差_2012年大中修计划（全署）_南汇所_临港所_扣三标五丰路桥养护资金2016年1月份2018年5月" xfId="364"/>
    <cellStyle name="差_2012年大中修计划（全署）_南汇所_临港所_南汇所2013年中检查各镇考核评分表（已打分）" xfId="365"/>
    <cellStyle name="差_2012年大中修计划（全署）_南汇所_临港所_南片二标6.17" xfId="366"/>
    <cellStyle name="差_2012年大中修计划（全署）_南汇所_临港所_桥梁按河道进行编号16.6.13" xfId="367"/>
    <cellStyle name="差_2012年大中修计划（全署）_南汇所_临港所_桥梁按河道进行编号16.6.8" xfId="368"/>
    <cellStyle name="差_2012年大中修计划（全署）_南汇所_临港所_外环运河、长界港接管桥梁明细表+养护经费9.30" xfId="369"/>
    <cellStyle name="差_2012年大中修计划（全署）_南汇所_临港所_修正  附表2：区管农桥养护设施工程量汇总表（1标）10.26" xfId="370"/>
    <cellStyle name="差_2012年大中修计划（全署）_南汇所_临港所_养护二标桥梁河道分部明细16.6.8" xfId="371"/>
    <cellStyle name="差_2012年大中修计划（全署）_南汇所_临港所_养护二标桥梁河道分部明细16.6.8_16.10.24-580座桥梁基本信息表" xfId="372"/>
    <cellStyle name="差_2012年大中修计划（全署）_南汇所_临港所_养护二标桥梁河道分部明细16.6.8_桥梁按河道进行编号16.10.12汇总" xfId="373"/>
    <cellStyle name="差_2012年大中修计划（全署）_南汇所_临港所_养护二标桥梁河道分部明细16.6.8_桥梁按河道进行编号16.6.13-给养护单位校对-三标返回" xfId="374"/>
    <cellStyle name="差_2012年大中修计划（全署）_南汇所_临港所_养护二标桥梁河道分部明细16.6.8_桥梁按河道进行编号16.6.13-给养护单位校对-三标返回_2017年区管农桥养护设施工程量汇总表（2标）16.11.22返回" xfId="375"/>
    <cellStyle name="差_2012年大中修计划（全署）_南汇所_临港所_养护二标桥梁河道分部明细16.6.8_桥梁按河道进行编号16.6.13-给养护单位校对-三标返回_2017年区管农桥养护设施工程量汇总表（2标）16.11.22返回_20171018-573座养护资金汇总表附表+资金拨付附表" xfId="376"/>
    <cellStyle name="差_2012年大中修计划（全署）_南汇所_临港所_养护二标桥梁河道分部明细16.6.8_桥梁按河道进行编号16.6.13-给养护单位校对-三标返回_2017年区管农桥养护设施工程量汇总表（2标）16.11.22返回_20180422朝农公路桥养护经费" xfId="377"/>
    <cellStyle name="差_2012年大中修计划（全署）_南汇所_临港所_养护二标桥梁河道分部明细16.6.8_桥梁按河道进行编号16.6.13-给养护单位校对-三标返回_2017年区管农桥养护设施工程量汇总表（2标）16.11.22返回_养护三标报价清单、明细表171010" xfId="378"/>
    <cellStyle name="差_2012年大中修计划（全署）_南汇所_临港所_养护二标桥梁河道分部明细16.6.8_桥梁按河道进行编号16.6.13-给养护单位校对-三标返回_2017年区管农桥养护设施工程量汇总表（3标）16.12.6返回新" xfId="379"/>
    <cellStyle name="差_2012年大中修计划（全署）_南汇所_临港所_养护二标桥梁河道分部明细16.6.8_桥梁按河道进行编号16.6.13-给养护单位校对-三标返回_2017年区管农桥养护设施工程量汇总表（3标）16.12.6返回新_20171018-573座养护资金汇总表附表+资金拨付附表" xfId="380"/>
    <cellStyle name="差_2012年大中修计划（全署）_南汇所_临港所_养护二标桥梁河道分部明细16.6.8_桥梁按河道进行编号16.6.13-给养护单位校对-三标返回_2017年区管农桥养护设施工程量汇总表（3标）16.12.6返回新_20180422朝农公路桥养护经费" xfId="381"/>
    <cellStyle name="差_2012年大中修计划（全署）_南汇所_临港所_养护二标桥梁河道分部明细16.6.8_桥梁按河道进行编号16.6.13-给养护单位校对-三标返回_2017年区管农桥养护设施工程量汇总表（3标）16.12.6返回新_养护三标报价清单、明细表171010" xfId="382"/>
    <cellStyle name="差_2012年大中修计划（全署）_南汇所_临港所_养护二标桥梁河道分部明细16.6.8_桥梁按河道进行编号16.6.13-给养护单位校对一标返回)" xfId="383"/>
    <cellStyle name="差_2012年大中修计划（全署）_南汇所_临港所_养护三标报价清单、明细表171010" xfId="384"/>
    <cellStyle name="差_2012年大中修计划（全署）_南汇所_临港所_养护三标桥梁河道分部明细-改16.6.8" xfId="385"/>
    <cellStyle name="差_2012年大中修计划（全署）_南汇所_临港所_养护三标桥梁河道分部明细-改16.6.8_16.10.24-580座桥梁基本信息表" xfId="386"/>
    <cellStyle name="差_2012年大中修计划（全署）_南汇所_临港所_养护三标桥梁河道分部明细-改16.6.8_桥梁按河道进行编号16.10.12汇总" xfId="387"/>
    <cellStyle name="差_2012年大中修计划（全署）_南汇所_临港所_养护三标桥梁河道分部明细-改16.6.8_桥梁按河道进行编号16.6.13-给养护单位校对-三标返回" xfId="388"/>
    <cellStyle name="差_2012年大中修计划（全署）_南汇所_临港所_养护三标桥梁河道分部明细-改16.6.8_桥梁按河道进行编号16.6.13-给养护单位校对-三标返回_2017年区管农桥养护设施工程量汇总表（2标）16.11.22返回" xfId="389"/>
    <cellStyle name="差_2012年大中修计划（全署）_南汇所_临港所_养护三标桥梁河道分部明细-改16.6.8_桥梁按河道进行编号16.6.13-给养护单位校对-三标返回_2017年区管农桥养护设施工程量汇总表（2标）16.11.22返回_20171018-573座养护资金汇总表附表+资金拨付附表" xfId="390"/>
    <cellStyle name="差_2012年大中修计划（全署）_南汇所_临港所_养护三标桥梁河道分部明细-改16.6.8_桥梁按河道进行编号16.6.13-给养护单位校对-三标返回_2017年区管农桥养护设施工程量汇总表（2标）16.11.22返回_20180422朝农公路桥养护经费" xfId="391"/>
    <cellStyle name="差_2012年大中修计划（全署）_南汇所_临港所_养护三标桥梁河道分部明细-改16.6.8_桥梁按河道进行编号16.6.13-给养护单位校对-三标返回_2017年区管农桥养护设施工程量汇总表（2标）16.11.22返回_养护三标报价清单、明细表171010" xfId="392"/>
    <cellStyle name="差_2012年大中修计划（全署）_南汇所_临港所_养护三标桥梁河道分部明细-改16.6.8_桥梁按河道进行编号16.6.13-给养护单位校对-三标返回_2017年区管农桥养护设施工程量汇总表（3标）16.12.6返回新" xfId="393"/>
    <cellStyle name="差_2012年大中修计划（全署）_南汇所_临港所_养护三标桥梁河道分部明细-改16.6.8_桥梁按河道进行编号16.6.13-给养护单位校对-三标返回_2017年区管农桥养护设施工程量汇总表（3标）16.12.6返回新_20171018-573座养护资金汇总表附表+资金拨付附表" xfId="394"/>
    <cellStyle name="差_2012年大中修计划（全署）_南汇所_临港所_养护三标桥梁河道分部明细-改16.6.8_桥梁按河道进行编号16.6.13-给养护单位校对-三标返回_2017年区管农桥养护设施工程量汇总表（3标）16.12.6返回新_20180422朝农公路桥养护经费" xfId="395"/>
    <cellStyle name="差_2012年大中修计划（全署）_南汇所_临港所_养护三标桥梁河道分部明细-改16.6.8_桥梁按河道进行编号16.6.13-给养护单位校对-三标返回_2017年区管农桥养护设施工程量汇总表（3标）16.12.6返回新_养护三标报价清单、明细表171010" xfId="396"/>
    <cellStyle name="差_2012年大中修计划（全署）_南汇所_临港所_养护三标桥梁河道分部明细-改16.6.8_桥梁按河道进行编号16.6.13-给养护单位校对一标返回)" xfId="397"/>
    <cellStyle name="差_2012年大中修计划（全署）_南汇所_临港所_张家浜两侧（代防汛通道）接管桥梁明细表+养护经费" xfId="398"/>
    <cellStyle name="差_2012年大中修计划（全署）_南汇所_临港所_赵家沟防汛通道7座接管桥梁明细表+养护经费" xfId="399"/>
    <cellStyle name="差_2012年大中修计划（全署）_南汇所_南汇所2013年中检查各镇考核评分表（已打分）" xfId="400"/>
    <cellStyle name="差_2012年大中修计划（全署）_南汇所_南片二标6.17" xfId="401"/>
    <cellStyle name="差_2012年大中修计划（全署）_南汇所_桥梁按河道进行编号16.6.13" xfId="402"/>
    <cellStyle name="差_2012年大中修计划（全署）_南汇所_桥梁按河道进行编号16.6.8" xfId="403"/>
    <cellStyle name="差_2012年大中修计划（全署）_南汇所_三林所" xfId="404"/>
    <cellStyle name="差_2012年大中修计划（全署）_南汇所_三林所_16.11.10-580座桥梁基本信息表" xfId="405"/>
    <cellStyle name="差_2012年大中修计划（全署）_南汇所_三林所_17年1标报价-每桥报价清单、明细表17年7月" xfId="406"/>
    <cellStyle name="差_2012年大中修计划（全署）_南汇所_三林所_17年3标报价-每桥报价清单、明细表17年7月" xfId="407"/>
    <cellStyle name="差_2012年大中修计划（全署）_南汇所_三林所_17年新2标报价-每座桥计算、明细表2017年10月" xfId="408"/>
    <cellStyle name="差_2012年大中修计划（全署）_南汇所_三林所_1标2017.4.1-2017.7 .31养护经费" xfId="409"/>
    <cellStyle name="差_2012年大中修计划（全署）_南汇所_三林所_2016年1标区管农桥养护投标价" xfId="410"/>
    <cellStyle name="差_2012年大中修计划（全署）_南汇所_三林所_20171018-573座养护资金汇总表附表+资金拨付附表" xfId="411"/>
    <cellStyle name="差_2012年大中修计划（全署）_南汇所_三林所_2017年区管农桥养护设施工程量汇总表（2标）16.11.22返回" xfId="412"/>
    <cellStyle name="差_2012年大中修计划（全署）_南汇所_三林所_2017年区管农桥养护设施工程量汇总表（2标）16.11.22返回_20171018-573座养护资金汇总表附表+资金拨付附表" xfId="413"/>
    <cellStyle name="差_2012年大中修计划（全署）_南汇所_三林所_2017年区管农桥养护设施工程量汇总表（2标）16.11.22返回_20180422朝农公路桥养护经费" xfId="414"/>
    <cellStyle name="差_2012年大中修计划（全署）_南汇所_三林所_2017年区管农桥养护设施工程量汇总表（2标）16.11.22返回_养护三标报价清单、明细表171010" xfId="415"/>
    <cellStyle name="差_2012年大中修计划（全署）_南汇所_三林所_2017年区管农桥养护设施工程量汇总表（3标）16.12.6返回新" xfId="416"/>
    <cellStyle name="差_2012年大中修计划（全署）_南汇所_三林所_2017年区管农桥养护设施工程量汇总表（3标）16.12.6返回新_20171018-573座养护资金汇总表附表+资金拨付附表" xfId="417"/>
    <cellStyle name="差_2012年大中修计划（全署）_南汇所_三林所_2017年区管农桥养护设施工程量汇总表（3标）16.12.6返回新_20180422朝农公路桥养护经费" xfId="418"/>
    <cellStyle name="差_2012年大中修计划（全署）_南汇所_三林所_2017年区管农桥养护设施工程量汇总表（3标）16.12.6返回新_养护三标报价清单、明细表171010" xfId="419"/>
    <cellStyle name="差_2012年大中修计划（全署）_南汇所_三林所_2标2017.4.1-2017.7 .31养护经费" xfId="420"/>
    <cellStyle name="差_2012年大中修计划（全署）_南汇所_三林所_3标大芦线设施量明细+经费16.9.29" xfId="421"/>
    <cellStyle name="差_2012年大中修计划（全署）_南汇所_三林所_3标大芦线设施量明细+经费16.9.29_1标2017.4.1-2017.7 .31养护经费" xfId="422"/>
    <cellStyle name="差_2012年大中修计划（全署）_南汇所_三林所_3标大芦线设施量明细+经费16.9.29_张家浜两侧（代防汛通道）接管桥梁明细表+养护经费" xfId="423"/>
    <cellStyle name="差_2012年大中修计划（全署）_南汇所_三林所_3标大芦线设施量明细+经费16.9.29_赵家沟防汛通道7座接管桥梁明细表+养护经费" xfId="424"/>
    <cellStyle name="差_2012年大中修计划（全署）_南汇所_三林所_第二季度河道考核情况（周浦所）" xfId="425"/>
    <cellStyle name="差_2012年大中修计划（全署）_南汇所_三林所_附表：农桥养护资金汇总表+明细表" xfId="426"/>
    <cellStyle name="差_2012年大中修计划（全署）_南汇所_三林所_扣三标五丰路桥养护资金2016年1月份2018年5月" xfId="427"/>
    <cellStyle name="差_2012年大中修计划（全署）_南汇所_三林所_南汇所2013年中检查各镇考核评分表（已打分）" xfId="428"/>
    <cellStyle name="差_2012年大中修计划（全署）_南汇所_三林所_南片二标6.17" xfId="429"/>
    <cellStyle name="差_2012年大中修计划（全署）_南汇所_三林所_桥梁按河道进行编号16.6.13" xfId="430"/>
    <cellStyle name="差_2012年大中修计划（全署）_南汇所_三林所_桥梁按河道进行编号16.6.8" xfId="431"/>
    <cellStyle name="差_2012年大中修计划（全署）_南汇所_三林所_外环运河、长界港接管桥梁明细表+养护经费9.30" xfId="432"/>
    <cellStyle name="差_2012年大中修计划（全署）_南汇所_三林所_修正  附表2：区管农桥养护设施工程量汇总表（1标）10.26" xfId="433"/>
    <cellStyle name="差_2012年大中修计划（全署）_南汇所_三林所_养护二标桥梁河道分部明细16.6.8" xfId="434"/>
    <cellStyle name="差_2012年大中修计划（全署）_南汇所_三林所_养护二标桥梁河道分部明细16.6.8_16.10.24-580座桥梁基本信息表" xfId="435"/>
    <cellStyle name="差_2012年大中修计划（全署）_南汇所_三林所_养护二标桥梁河道分部明细16.6.8_桥梁按河道进行编号16.10.12汇总" xfId="436"/>
    <cellStyle name="差_2012年大中修计划（全署）_南汇所_三林所_养护二标桥梁河道分部明细16.6.8_桥梁按河道进行编号16.6.13-给养护单位校对-三标返回" xfId="437"/>
    <cellStyle name="差_2012年大中修计划（全署）_南汇所_三林所_养护二标桥梁河道分部明细16.6.8_桥梁按河道进行编号16.6.13-给养护单位校对-三标返回_2017年区管农桥养护设施工程量汇总表（2标）16.11.22返回" xfId="438"/>
    <cellStyle name="差_2012年大中修计划（全署）_南汇所_三林所_养护二标桥梁河道分部明细16.6.8_桥梁按河道进行编号16.6.13-给养护单位校对-三标返回_2017年区管农桥养护设施工程量汇总表（2标）16.11.22返回_20171018-573座养护资金汇总表附表+资金拨付附表" xfId="439"/>
    <cellStyle name="差_2012年大中修计划（全署）_南汇所_三林所_养护二标桥梁河道分部明细16.6.8_桥梁按河道进行编号16.6.13-给养护单位校对-三标返回_2017年区管农桥养护设施工程量汇总表（2标）16.11.22返回_20180422朝农公路桥养护经费" xfId="440"/>
    <cellStyle name="差_2012年大中修计划（全署）_南汇所_三林所_养护二标桥梁河道分部明细16.6.8_桥梁按河道进行编号16.6.13-给养护单位校对-三标返回_2017年区管农桥养护设施工程量汇总表（2标）16.11.22返回_养护三标报价清单、明细表171010" xfId="441"/>
    <cellStyle name="差_2012年大中修计划（全署）_南汇所_三林所_养护二标桥梁河道分部明细16.6.8_桥梁按河道进行编号16.6.13-给养护单位校对-三标返回_2017年区管农桥养护设施工程量汇总表（3标）16.12.6返回新" xfId="442"/>
    <cellStyle name="差_2012年大中修计划（全署）_南汇所_三林所_养护二标桥梁河道分部明细16.6.8_桥梁按河道进行编号16.6.13-给养护单位校对-三标返回_2017年区管农桥养护设施工程量汇总表（3标）16.12.6返回新_20171018-573座养护资金汇总表附表+资金拨付附表" xfId="443"/>
    <cellStyle name="差_2012年大中修计划（全署）_南汇所_三林所_养护二标桥梁河道分部明细16.6.8_桥梁按河道进行编号16.6.13-给养护单位校对-三标返回_2017年区管农桥养护设施工程量汇总表（3标）16.12.6返回新_20180422朝农公路桥养护经费" xfId="444"/>
    <cellStyle name="差_2012年大中修计划（全署）_南汇所_三林所_养护二标桥梁河道分部明细16.6.8_桥梁按河道进行编号16.6.13-给养护单位校对-三标返回_2017年区管农桥养护设施工程量汇总表（3标）16.12.6返回新_养护三标报价清单、明细表171010" xfId="445"/>
    <cellStyle name="差_2012年大中修计划（全署）_南汇所_三林所_养护二标桥梁河道分部明细16.6.8_桥梁按河道进行编号16.6.13-给养护单位校对一标返回)" xfId="446"/>
    <cellStyle name="差_2012年大中修计划（全署）_南汇所_三林所_养护三标报价清单、明细表171010" xfId="447"/>
    <cellStyle name="差_2012年大中修计划（全署）_南汇所_三林所_养护三标桥梁河道分部明细-改16.6.8" xfId="448"/>
    <cellStyle name="差_2012年大中修计划（全署）_南汇所_三林所_养护三标桥梁河道分部明细-改16.6.8_16.10.24-580座桥梁基本信息表" xfId="449"/>
    <cellStyle name="差_2012年大中修计划（全署）_南汇所_三林所_养护三标桥梁河道分部明细-改16.6.8_桥梁按河道进行编号16.10.12汇总" xfId="450"/>
    <cellStyle name="差_2012年大中修计划（全署）_南汇所_三林所_养护三标桥梁河道分部明细-改16.6.8_桥梁按河道进行编号16.6.13-给养护单位校对-三标返回" xfId="451"/>
    <cellStyle name="差_2012年大中修计划（全署）_南汇所_三林所_养护三标桥梁河道分部明细-改16.6.8_桥梁按河道进行编号16.6.13-给养护单位校对-三标返回_2017年区管农桥养护设施工程量汇总表（2标）16.11.22返回" xfId="452"/>
    <cellStyle name="差_2012年大中修计划（全署）_南汇所_三林所_养护三标桥梁河道分部明细-改16.6.8_桥梁按河道进行编号16.6.13-给养护单位校对-三标返回_2017年区管农桥养护设施工程量汇总表（2标）16.11.22返回_20171018-573座养护资金汇总表附表+资金拨付附表" xfId="453"/>
    <cellStyle name="差_2012年大中修计划（全署）_南汇所_三林所_养护三标桥梁河道分部明细-改16.6.8_桥梁按河道进行编号16.6.13-给养护单位校对-三标返回_2017年区管农桥养护设施工程量汇总表（2标）16.11.22返回_20180422朝农公路桥养护经费" xfId="454"/>
    <cellStyle name="差_2012年大中修计划（全署）_南汇所_三林所_养护三标桥梁河道分部明细-改16.6.8_桥梁按河道进行编号16.6.13-给养护单位校对-三标返回_2017年区管农桥养护设施工程量汇总表（2标）16.11.22返回_养护三标报价清单、明细表171010" xfId="455"/>
    <cellStyle name="差_2012年大中修计划（全署）_南汇所_三林所_养护三标桥梁河道分部明细-改16.6.8_桥梁按河道进行编号16.6.13-给养护单位校对-三标返回_2017年区管农桥养护设施工程量汇总表（3标）16.12.6返回新" xfId="456"/>
    <cellStyle name="差_2012年大中修计划（全署）_南汇所_三林所_养护三标桥梁河道分部明细-改16.6.8_桥梁按河道进行编号16.6.13-给养护单位校对-三标返回_2017年区管农桥养护设施工程量汇总表（3标）16.12.6返回新_20171018-573座养护资金汇总表附表+资金拨付附表" xfId="457"/>
    <cellStyle name="差_2012年大中修计划（全署）_南汇所_三林所_养护三标桥梁河道分部明细-改16.6.8_桥梁按河道进行编号16.6.13-给养护单位校对-三标返回_2017年区管农桥养护设施工程量汇总表（3标）16.12.6返回新_20180422朝农公路桥养护经费" xfId="458"/>
    <cellStyle name="差_2012年大中修计划（全署）_南汇所_三林所_养护三标桥梁河道分部明细-改16.6.8_桥梁按河道进行编号16.6.13-给养护单位校对-三标返回_2017年区管农桥养护设施工程量汇总表（3标）16.12.6返回新_养护三标报价清单、明细表171010" xfId="459"/>
    <cellStyle name="差_2012年大中修计划（全署）_南汇所_三林所_养护三标桥梁河道分部明细-改16.6.8_桥梁按河道进行编号16.6.13-给养护单位校对一标返回)" xfId="460"/>
    <cellStyle name="差_2012年大中修计划（全署）_南汇所_三林所_张家浜两侧（代防汛通道）接管桥梁明细表+养护经费" xfId="461"/>
    <cellStyle name="差_2012年大中修计划（全署）_南汇所_三林所_赵家沟防汛通道7座接管桥梁明细表+养护经费" xfId="462"/>
    <cellStyle name="差_2012年大中修计划（全署）_南汇所_三林镇三民村创建样板村创建表" xfId="463"/>
    <cellStyle name="差_2012年大中修计划（全署）_南汇所_三林镇三民村创建样板村创建表_16.11.10-580座桥梁基本信息表" xfId="464"/>
    <cellStyle name="差_2012年大中修计划（全署）_南汇所_三林镇三民村创建样板村创建表_17年1标报价-每桥报价清单、明细表17年7月" xfId="465"/>
    <cellStyle name="差_2012年大中修计划（全署）_南汇所_三林镇三民村创建样板村创建表_17年3标报价-每桥报价清单、明细表17年7月" xfId="466"/>
    <cellStyle name="差_2012年大中修计划（全署）_南汇所_三林镇三民村创建样板村创建表_17年新2标报价-每座桥计算、明细表2017年10月" xfId="467"/>
    <cellStyle name="差_2012年大中修计划（全署）_南汇所_三林镇三民村创建样板村创建表_1标2017.4.1-2017.7 .31养护经费" xfId="468"/>
    <cellStyle name="差_2012年大中修计划（全署）_南汇所_三林镇三民村创建样板村创建表_2016年1标区管农桥养护投标价" xfId="469"/>
    <cellStyle name="差_2012年大中修计划（全署）_南汇所_三林镇三民村创建样板村创建表_20171018-573座养护资金汇总表附表+资金拨付附表" xfId="470"/>
    <cellStyle name="差_2012年大中修计划（全署）_南汇所_三林镇三民村创建样板村创建表_2017年区管农桥养护设施工程量汇总表（2标）16.11.22返回" xfId="471"/>
    <cellStyle name="差_2012年大中修计划（全署）_南汇所_三林镇三民村创建样板村创建表_2017年区管农桥养护设施工程量汇总表（2标）16.11.22返回_20171018-573座养护资金汇总表附表+资金拨付附表" xfId="472"/>
    <cellStyle name="差_2012年大中修计划（全署）_南汇所_三林镇三民村创建样板村创建表_2017年区管农桥养护设施工程量汇总表（2标）16.11.22返回_20180422朝农公路桥养护经费" xfId="473"/>
    <cellStyle name="差_2012年大中修计划（全署）_南汇所_三林镇三民村创建样板村创建表_2017年区管农桥养护设施工程量汇总表（2标）16.11.22返回_养护三标报价清单、明细表171010" xfId="474"/>
    <cellStyle name="差_2012年大中修计划（全署）_南汇所_三林镇三民村创建样板村创建表_2017年区管农桥养护设施工程量汇总表（3标）16.12.6返回新" xfId="475"/>
    <cellStyle name="差_2012年大中修计划（全署）_南汇所_三林镇三民村创建样板村创建表_2017年区管农桥养护设施工程量汇总表（3标）16.12.6返回新_20171018-573座养护资金汇总表附表+资金拨付附表" xfId="476"/>
    <cellStyle name="差_2012年大中修计划（全署）_南汇所_三林镇三民村创建样板村创建表_2017年区管农桥养护设施工程量汇总表（3标）16.12.6返回新_20180422朝农公路桥养护经费" xfId="477"/>
    <cellStyle name="差_2012年大中修计划（全署）_南汇所_三林镇三民村创建样板村创建表_2017年区管农桥养护设施工程量汇总表（3标）16.12.6返回新_养护三标报价清单、明细表171010" xfId="478"/>
    <cellStyle name="差_2012年大中修计划（全署）_南汇所_三林镇三民村创建样板村创建表_2标2017.4.1-2017.7 .31养护经费" xfId="479"/>
    <cellStyle name="差_2012年大中修计划（全署）_南汇所_三林镇三民村创建样板村创建表_3标大芦线设施量明细+经费16.9.29" xfId="480"/>
    <cellStyle name="差_2012年大中修计划（全署）_南汇所_三林镇三民村创建样板村创建表_3标大芦线设施量明细+经费16.9.29_1标2017.4.1-2017.7 .31养护经费" xfId="481"/>
    <cellStyle name="差_2012年大中修计划（全署）_南汇所_三林镇三民村创建样板村创建表_3标大芦线设施量明细+经费16.9.29_张家浜两侧（代防汛通道）接管桥梁明细表+养护经费" xfId="482"/>
    <cellStyle name="差_2012年大中修计划（全署）_南汇所_三林镇三民村创建样板村创建表_3标大芦线设施量明细+经费16.9.29_赵家沟防汛通道7座接管桥梁明细表+养护经费" xfId="483"/>
    <cellStyle name="差_2012年大中修计划（全署）_南汇所_三林镇三民村创建样板村创建表_附表：农桥养护资金汇总表+明细表" xfId="484"/>
    <cellStyle name="差_2012年大中修计划（全署）_南汇所_三林镇三民村创建样板村创建表_扣三标五丰路桥养护资金2016年1月份2018年5月" xfId="485"/>
    <cellStyle name="差_2012年大中修计划（全署）_南汇所_三林镇三民村创建样板村创建表_南片二标6.17" xfId="486"/>
    <cellStyle name="差_2012年大中修计划（全署）_南汇所_三林镇三民村创建样板村创建表_桥梁按河道进行编号16.6.13" xfId="487"/>
    <cellStyle name="差_2012年大中修计划（全署）_南汇所_三林镇三民村创建样板村创建表_桥梁按河道进行编号16.6.8" xfId="488"/>
    <cellStyle name="差_2012年大中修计划（全署）_南汇所_三林镇三民村创建样板村创建表_外环运河、长界港接管桥梁明细表+养护经费9.30" xfId="489"/>
    <cellStyle name="差_2012年大中修计划（全署）_南汇所_三林镇三民村创建样板村创建表_修正  附表2：区管农桥养护设施工程量汇总表（1标）10.26" xfId="490"/>
    <cellStyle name="差_2012年大中修计划（全署）_南汇所_三林镇三民村创建样板村创建表_养护二标桥梁河道分部明细16.6.8" xfId="491"/>
    <cellStyle name="差_2012年大中修计划（全署）_南汇所_三林镇三民村创建样板村创建表_养护二标桥梁河道分部明细16.6.8_16.10.24-580座桥梁基本信息表" xfId="492"/>
    <cellStyle name="差_2012年大中修计划（全署）_南汇所_三林镇三民村创建样板村创建表_养护二标桥梁河道分部明细16.6.8_桥梁按河道进行编号16.10.12汇总" xfId="493"/>
    <cellStyle name="差_2012年大中修计划（全署）_南汇所_三林镇三民村创建样板村创建表_养护二标桥梁河道分部明细16.6.8_桥梁按河道进行编号16.6.13-给养护单位校对-三标返回" xfId="494"/>
    <cellStyle name="差_2012年大中修计划（全署）_南汇所_三林镇三民村创建样板村创建表_养护二标桥梁河道分部明细16.6.8_桥梁按河道进行编号16.6.13-给养护单位校对-三标返回_2017年区管农桥养护设施工程量汇总表（2标）16.11.22返回" xfId="495"/>
    <cellStyle name="差_2012年大中修计划（全署）_南汇所_三林镇三民村创建样板村创建表_养护二标桥梁河道分部明细16.6.8_桥梁按河道进行编号16.6.13-给养护单位校对-三标返回_2017年区管农桥养护设施工程量汇总表（2标）16.11.22返回_20171018-573座养护资金汇总表附表+资金拨付附表" xfId="496"/>
    <cellStyle name="差_2012年大中修计划（全署）_南汇所_三林镇三民村创建样板村创建表_养护二标桥梁河道分部明细16.6.8_桥梁按河道进行编号16.6.13-给养护单位校对-三标返回_2017年区管农桥养护设施工程量汇总表（2标）16.11.22返回_20180422朝农公路桥养护经费" xfId="497"/>
    <cellStyle name="差_2012年大中修计划（全署）_南汇所_三林镇三民村创建样板村创建表_养护二标桥梁河道分部明细16.6.8_桥梁按河道进行编号16.6.13-给养护单位校对-三标返回_2017年区管农桥养护设施工程量汇总表（2标）16.11.22返回_养护三标报价清单、明细表171010" xfId="498"/>
    <cellStyle name="差_2012年大中修计划（全署）_南汇所_三林镇三民村创建样板村创建表_养护二标桥梁河道分部明细16.6.8_桥梁按河道进行编号16.6.13-给养护单位校对-三标返回_2017年区管农桥养护设施工程量汇总表（3标）16.12.6返回新" xfId="499"/>
    <cellStyle name="差_2012年大中修计划（全署）_南汇所_三林镇三民村创建样板村创建表_养护二标桥梁河道分部明细16.6.8_桥梁按河道进行编号16.6.13-给养护单位校对-三标返回_2017年区管农桥养护设施工程量汇总表（3标）16.12.6返回新_20171018-573座养护资金汇总表附表+资金拨付附表" xfId="500"/>
    <cellStyle name="差_2012年大中修计划（全署）_南汇所_三林镇三民村创建样板村创建表_养护二标桥梁河道分部明细16.6.8_桥梁按河道进行编号16.6.13-给养护单位校对-三标返回_2017年区管农桥养护设施工程量汇总表（3标）16.12.6返回新_20180422朝农公路桥养护经费" xfId="501"/>
    <cellStyle name="差_2012年大中修计划（全署）_南汇所_三林镇三民村创建样板村创建表_养护二标桥梁河道分部明细16.6.8_桥梁按河道进行编号16.6.13-给养护单位校对-三标返回_2017年区管农桥养护设施工程量汇总表（3标）16.12.6返回新_养护三标报价清单、明细表171010" xfId="502"/>
    <cellStyle name="差_2012年大中修计划（全署）_南汇所_三林镇三民村创建样板村创建表_养护二标桥梁河道分部明细16.6.8_桥梁按河道进行编号16.6.13-给养护单位校对一标返回)" xfId="503"/>
    <cellStyle name="差_2012年大中修计划（全署）_南汇所_三林镇三民村创建样板村创建表_养护三标报价清单、明细表171010" xfId="504"/>
    <cellStyle name="差_2012年大中修计划（全署）_南汇所_三林镇三民村创建样板村创建表_养护三标桥梁河道分部明细-改16.6.8" xfId="505"/>
    <cellStyle name="差_2012年大中修计划（全署）_南汇所_三林镇三民村创建样板村创建表_养护三标桥梁河道分部明细-改16.6.8_16.10.24-580座桥梁基本信息表" xfId="506"/>
    <cellStyle name="差_2012年大中修计划（全署）_南汇所_三林镇三民村创建样板村创建表_养护三标桥梁河道分部明细-改16.6.8_桥梁按河道进行编号16.10.12汇总" xfId="507"/>
    <cellStyle name="差_2012年大中修计划（全署）_南汇所_三林镇三民村创建样板村创建表_养护三标桥梁河道分部明细-改16.6.8_桥梁按河道进行编号16.6.13-给养护单位校对-三标返回" xfId="508"/>
    <cellStyle name="差_2012年大中修计划（全署）_南汇所_三林镇三民村创建样板村创建表_养护三标桥梁河道分部明细-改16.6.8_桥梁按河道进行编号16.6.13-给养护单位校对-三标返回_2017年区管农桥养护设施工程量汇总表（2标）16.11.22返回" xfId="509"/>
    <cellStyle name="差_2012年大中修计划（全署）_南汇所_三林镇三民村创建样板村创建表_养护三标桥梁河道分部明细-改16.6.8_桥梁按河道进行编号16.6.13-给养护单位校对-三标返回_2017年区管农桥养护设施工程量汇总表（2标）16.11.22返回_20171018-573座养护资金汇总表附表+资金拨付附表" xfId="510"/>
    <cellStyle name="差_2012年大中修计划（全署）_南汇所_三林镇三民村创建样板村创建表_养护三标桥梁河道分部明细-改16.6.8_桥梁按河道进行编号16.6.13-给养护单位校对-三标返回_2017年区管农桥养护设施工程量汇总表（2标）16.11.22返回_20180422朝农公路桥养护经费" xfId="511"/>
    <cellStyle name="差_2012年大中修计划（全署）_南汇所_三林镇三民村创建样板村创建表_养护三标桥梁河道分部明细-改16.6.8_桥梁按河道进行编号16.6.13-给养护单位校对-三标返回_2017年区管农桥养护设施工程量汇总表（2标）16.11.22返回_养护三标报价清单、明细表171010" xfId="512"/>
    <cellStyle name="差_2012年大中修计划（全署）_南汇所_三林镇三民村创建样板村创建表_养护三标桥梁河道分部明细-改16.6.8_桥梁按河道进行编号16.6.13-给养护单位校对-三标返回_2017年区管农桥养护设施工程量汇总表（3标）16.12.6返回新" xfId="513"/>
    <cellStyle name="差_2012年大中修计划（全署）_南汇所_三林镇三民村创建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514"/>
    <cellStyle name="差_2012年大中修计划（全署）_南汇所_三林镇三民村创建样板村创建表_养护三标桥梁河道分部明细-改16.6.8_桥梁按河道进行编号16.6.13-给养护单位校对-三标返回_2017年区管农桥养护设施工程量汇总表（3标）16.12.6返回新_20180422朝农公路桥养护经费" xfId="515"/>
    <cellStyle name="差_2012年大中修计划（全署）_南汇所_三林镇三民村创建样板村创建表_养护三标桥梁河道分部明细-改16.6.8_桥梁按河道进行编号16.6.13-给养护单位校对-三标返回_2017年区管农桥养护设施工程量汇总表（3标）16.12.6返回新_养护三标报价清单、明细表171010" xfId="516"/>
    <cellStyle name="差_2012年大中修计划（全署）_南汇所_三林镇三民村创建样板村创建表_养护三标桥梁河道分部明细-改16.6.8_桥梁按河道进行编号16.6.13-给养护单位校对一标返回)" xfId="517"/>
    <cellStyle name="差_2012年大中修计划（全署）_南汇所_三林镇三民村创建样板村创建表_张家浜两侧（代防汛通道）接管桥梁明细表+养护经费" xfId="518"/>
    <cellStyle name="差_2012年大中修计划（全署）_南汇所_三林镇三民村创建样板村创建表_赵家沟防汛通道7座接管桥梁明细表+养护经费" xfId="519"/>
    <cellStyle name="差_2012年大中修计划（全署）_南汇所_外环运河、长界港接管桥梁明细表+养护经费9.30" xfId="520"/>
    <cellStyle name="差_2012年大中修计划（全署）_南汇所_修正  附表2：区管农桥养护设施工程量汇总表（1标）10.26" xfId="521"/>
    <cellStyle name="差_2012年大中修计划（全署）_南汇所_养护二标桥梁河道分部明细16.6.8" xfId="522"/>
    <cellStyle name="差_2012年大中修计划（全署）_南汇所_养护二标桥梁河道分部明细16.6.8_16.10.24-580座桥梁基本信息表" xfId="523"/>
    <cellStyle name="差_2012年大中修计划（全署）_南汇所_养护二标桥梁河道分部明细16.6.8_桥梁按河道进行编号16.10.12汇总" xfId="524"/>
    <cellStyle name="差_2012年大中修计划（全署）_南汇所_养护二标桥梁河道分部明细16.6.8_桥梁按河道进行编号16.6.13-给养护单位校对-三标返回" xfId="525"/>
    <cellStyle name="差_2012年大中修计划（全署）_南汇所_养护二标桥梁河道分部明细16.6.8_桥梁按河道进行编号16.6.13-给养护单位校对-三标返回_2017年区管农桥养护设施工程量汇总表（2标）16.11.22返回" xfId="526"/>
    <cellStyle name="差_2012年大中修计划（全署）_南汇所_养护二标桥梁河道分部明细16.6.8_桥梁按河道进行编号16.6.13-给养护单位校对-三标返回_2017年区管农桥养护设施工程量汇总表（2标）16.11.22返回_20171018-573座养护资金汇总表附表+资金拨付附表" xfId="527"/>
    <cellStyle name="差_2012年大中修计划（全署）_南汇所_养护二标桥梁河道分部明细16.6.8_桥梁按河道进行编号16.6.13-给养护单位校对-三标返回_2017年区管农桥养护设施工程量汇总表（2标）16.11.22返回_20180422朝农公路桥养护经费" xfId="528"/>
    <cellStyle name="差_2012年大中修计划（全署）_南汇所_养护二标桥梁河道分部明细16.6.8_桥梁按河道进行编号16.6.13-给养护单位校对-三标返回_2017年区管农桥养护设施工程量汇总表（2标）16.11.22返回_养护三标报价清单、明细表171010" xfId="529"/>
    <cellStyle name="差_2012年大中修计划（全署）_南汇所_养护二标桥梁河道分部明细16.6.8_桥梁按河道进行编号16.6.13-给养护单位校对-三标返回_2017年区管农桥养护设施工程量汇总表（3标）16.12.6返回新" xfId="530"/>
    <cellStyle name="差_2012年大中修计划（全署）_南汇所_养护二标桥梁河道分部明细16.6.8_桥梁按河道进行编号16.6.13-给养护单位校对-三标返回_2017年区管农桥养护设施工程量汇总表（3标）16.12.6返回新_20171018-573座养护资金汇总表附表+资金拨付附表" xfId="531"/>
    <cellStyle name="差_2012年大中修计划（全署）_南汇所_养护二标桥梁河道分部明细16.6.8_桥梁按河道进行编号16.6.13-给养护单位校对-三标返回_2017年区管农桥养护设施工程量汇总表（3标）16.12.6返回新_20180422朝农公路桥养护经费" xfId="532"/>
    <cellStyle name="差_2012年大中修计划（全署）_南汇所_养护二标桥梁河道分部明细16.6.8_桥梁按河道进行编号16.6.13-给养护单位校对-三标返回_2017年区管农桥养护设施工程量汇总表（3标）16.12.6返回新_养护三标报价清单、明细表171010" xfId="533"/>
    <cellStyle name="差_2012年大中修计划（全署）_南汇所_养护二标桥梁河道分部明细16.6.8_桥梁按河道进行编号16.6.13-给养护单位校对一标返回)" xfId="534"/>
    <cellStyle name="差_2012年大中修计划（全署）_南汇所_养护三标报价清单、明细表171010" xfId="535"/>
    <cellStyle name="差_2012年大中修计划（全署）_南汇所_养护三标桥梁河道分部明细-改16.6.8" xfId="536"/>
    <cellStyle name="差_2012年大中修计划（全署）_南汇所_养护三标桥梁河道分部明细-改16.6.8_16.10.24-580座桥梁基本信息表" xfId="537"/>
    <cellStyle name="差_2012年大中修计划（全署）_南汇所_养护三标桥梁河道分部明细-改16.6.8_桥梁按河道进行编号16.10.12汇总" xfId="538"/>
    <cellStyle name="差_2012年大中修计划（全署）_南汇所_养护三标桥梁河道分部明细-改16.6.8_桥梁按河道进行编号16.6.13-给养护单位校对-三标返回" xfId="539"/>
    <cellStyle name="差_2012年大中修计划（全署）_南汇所_养护三标桥梁河道分部明细-改16.6.8_桥梁按河道进行编号16.6.13-给养护单位校对-三标返回_2017年区管农桥养护设施工程量汇总表（2标）16.11.22返回" xfId="540"/>
    <cellStyle name="差_2012年大中修计划（全署）_南汇所_养护三标桥梁河道分部明细-改16.6.8_桥梁按河道进行编号16.6.13-给养护单位校对-三标返回_2017年区管农桥养护设施工程量汇总表（2标）16.11.22返回_20171018-573座养护资金汇总表附表+资金拨付附表" xfId="541"/>
    <cellStyle name="差_2012年大中修计划（全署）_南汇所_养护三标桥梁河道分部明细-改16.6.8_桥梁按河道进行编号16.6.13-给养护单位校对-三标返回_2017年区管农桥养护设施工程量汇总表（2标）16.11.22返回_20180422朝农公路桥养护经费" xfId="542"/>
    <cellStyle name="差_2012年大中修计划（全署）_南汇所_养护三标桥梁河道分部明细-改16.6.8_桥梁按河道进行编号16.6.13-给养护单位校对-三标返回_2017年区管农桥养护设施工程量汇总表（2标）16.11.22返回_养护三标报价清单、明细表171010" xfId="543"/>
    <cellStyle name="差_2012年大中修计划（全署）_南汇所_养护三标桥梁河道分部明细-改16.6.8_桥梁按河道进行编号16.6.13-给养护单位校对-三标返回_2017年区管农桥养护设施工程量汇总表（3标）16.12.6返回新" xfId="544"/>
    <cellStyle name="差_2012年大中修计划（全署）_南汇所_养护三标桥梁河道分部明细-改16.6.8_桥梁按河道进行编号16.6.13-给养护单位校对-三标返回_2017年区管农桥养护设施工程量汇总表（3标）16.12.6返回新_20171018-573座养护资金汇总表附表+资金拨付附表" xfId="545"/>
    <cellStyle name="差_2012年大中修计划（全署）_南汇所_养护三标桥梁河道分部明细-改16.6.8_桥梁按河道进行编号16.6.13-给养护单位校对-三标返回_2017年区管农桥养护设施工程量汇总表（3标）16.12.6返回新_20180422朝农公路桥养护经费" xfId="546"/>
    <cellStyle name="差_2012年大中修计划（全署）_南汇所_养护三标桥梁河道分部明细-改16.6.8_桥梁按河道进行编号16.6.13-给养护单位校对-三标返回_2017年区管农桥养护设施工程量汇总表（3标）16.12.6返回新_养护三标报价清单、明细表171010" xfId="547"/>
    <cellStyle name="差_2012年大中修计划（全署）_南汇所_养护三标桥梁河道分部明细-改16.6.8_桥梁按河道进行编号16.6.13-给养护单位校对一标返回)" xfId="548"/>
    <cellStyle name="差_2012年大中修计划（全署）_南汇所_样板村(曹路)" xfId="549"/>
    <cellStyle name="差_2012年大中修计划（全署）_南汇所_样板村(曹路)_16.11.10-580座桥梁基本信息表" xfId="550"/>
    <cellStyle name="差_2012年大中修计划（全署）_南汇所_样板村(曹路)_17年1标报价-每桥报价清单、明细表17年7月" xfId="551"/>
    <cellStyle name="差_2012年大中修计划（全署）_南汇所_样板村(曹路)_17年3标报价-每桥报价清单、明细表17年7月" xfId="552"/>
    <cellStyle name="差_2012年大中修计划（全署）_南汇所_样板村(曹路)_17年新2标报价-每座桥计算、明细表2017年10月" xfId="553"/>
    <cellStyle name="差_2012年大中修计划（全署）_南汇所_样板村(曹路)_1标2017.4.1-2017.7 .31养护经费" xfId="554"/>
    <cellStyle name="差_2012年大中修计划（全署）_南汇所_样板村(曹路)_2016年1标区管农桥养护投标价" xfId="555"/>
    <cellStyle name="差_2012年大中修计划（全署）_南汇所_样板村(曹路)_20171018-573座养护资金汇总表附表+资金拨付附表" xfId="556"/>
    <cellStyle name="差_2012年大中修计划（全署）_南汇所_样板村(曹路)_2017年区管农桥养护设施工程量汇总表（2标）16.11.22返回" xfId="557"/>
    <cellStyle name="差_2012年大中修计划（全署）_南汇所_样板村(曹路)_2017年区管农桥养护设施工程量汇总表（2标）16.11.22返回_20171018-573座养护资金汇总表附表+资金拨付附表" xfId="558"/>
    <cellStyle name="差_2012年大中修计划（全署）_南汇所_样板村(曹路)_2017年区管农桥养护设施工程量汇总表（2标）16.11.22返回_20180422朝农公路桥养护经费" xfId="559"/>
    <cellStyle name="差_2012年大中修计划（全署）_南汇所_样板村(曹路)_2017年区管农桥养护设施工程量汇总表（2标）16.11.22返回_养护三标报价清单、明细表171010" xfId="560"/>
    <cellStyle name="差_2012年大中修计划（全署）_南汇所_样板村(曹路)_2017年区管农桥养护设施工程量汇总表（3标）16.12.6返回新" xfId="561"/>
    <cellStyle name="差_2012年大中修计划（全署）_南汇所_样板村(曹路)_2017年区管农桥养护设施工程量汇总表（3标）16.12.6返回新_20171018-573座养护资金汇总表附表+资金拨付附表" xfId="562"/>
    <cellStyle name="差_2012年大中修计划（全署）_南汇所_样板村(曹路)_2017年区管农桥养护设施工程量汇总表（3标）16.12.6返回新_20180422朝农公路桥养护经费" xfId="563"/>
    <cellStyle name="差_2012年大中修计划（全署）_南汇所_样板村(曹路)_2017年区管农桥养护设施工程量汇总表（3标）16.12.6返回新_养护三标报价清单、明细表171010" xfId="564"/>
    <cellStyle name="差_2012年大中修计划（全署）_南汇所_样板村(曹路)_2标2017.4.1-2017.7 .31养护经费" xfId="565"/>
    <cellStyle name="差_2012年大中修计划（全署）_南汇所_样板村(曹路)_3标大芦线设施量明细+经费16.9.29" xfId="566"/>
    <cellStyle name="差_2012年大中修计划（全署）_南汇所_样板村(曹路)_3标大芦线设施量明细+经费16.9.29_1标2017.4.1-2017.7 .31养护经费" xfId="567"/>
    <cellStyle name="差_2012年大中修计划（全署）_南汇所_样板村(曹路)_3标大芦线设施量明细+经费16.9.29_张家浜两侧（代防汛通道）接管桥梁明细表+养护经费" xfId="568"/>
    <cellStyle name="差_2012年大中修计划（全署）_南汇所_样板村(曹路)_3标大芦线设施量明细+经费16.9.29_赵家沟防汛通道7座接管桥梁明细表+养护经费" xfId="569"/>
    <cellStyle name="差_2012年大中修计划（全署）_南汇所_样板村(曹路)_第二季度河道考核情况（周浦所）" xfId="570"/>
    <cellStyle name="差_2012年大中修计划（全署）_南汇所_样板村(曹路)_附表：农桥养护资金汇总表+明细表" xfId="571"/>
    <cellStyle name="差_2012年大中修计划（全署）_南汇所_样板村(曹路)_扣三标五丰路桥养护资金2016年1月份2018年5月" xfId="572"/>
    <cellStyle name="差_2012年大中修计划（全署）_南汇所_样板村(曹路)_南汇所2013年中检查各镇考核评分表（已打分）" xfId="573"/>
    <cellStyle name="差_2012年大中修计划（全署）_南汇所_样板村(曹路)_南片二标6.17" xfId="574"/>
    <cellStyle name="差_2012年大中修计划（全署）_南汇所_样板村(曹路)_桥梁按河道进行编号16.6.13" xfId="575"/>
    <cellStyle name="差_2012年大中修计划（全署）_南汇所_样板村(曹路)_桥梁按河道进行编号16.6.8" xfId="576"/>
    <cellStyle name="差_2012年大中修计划（全署）_南汇所_样板村(曹路)_外环运河、长界港接管桥梁明细表+养护经费9.30" xfId="577"/>
    <cellStyle name="差_2012年大中修计划（全署）_南汇所_样板村(曹路)_修正  附表2：区管农桥养护设施工程量汇总表（1标）10.26" xfId="578"/>
    <cellStyle name="差_2012年大中修计划（全署）_南汇所_样板村(曹路)_养护二标桥梁河道分部明细16.6.8" xfId="579"/>
    <cellStyle name="差_2012年大中修计划（全署）_南汇所_样板村(曹路)_养护二标桥梁河道分部明细16.6.8_16.10.24-580座桥梁基本信息表" xfId="580"/>
    <cellStyle name="差_2012年大中修计划（全署）_南汇所_样板村(曹路)_养护二标桥梁河道分部明细16.6.8_桥梁按河道进行编号16.10.12汇总" xfId="581"/>
    <cellStyle name="差_2012年大中修计划（全署）_南汇所_样板村(曹路)_养护二标桥梁河道分部明细16.6.8_桥梁按河道进行编号16.6.13-给养护单位校对-三标返回" xfId="582"/>
    <cellStyle name="差_2012年大中修计划（全署）_南汇所_样板村(曹路)_养护二标桥梁河道分部明细16.6.8_桥梁按河道进行编号16.6.13-给养护单位校对-三标返回_2017年区管农桥养护设施工程量汇总表（2标）16.11.22返回" xfId="583"/>
    <cellStyle name="差_2012年大中修计划（全署）_南汇所_样板村(曹路)_养护二标桥梁河道分部明细16.6.8_桥梁按河道进行编号16.6.13-给养护单位校对-三标返回_2017年区管农桥养护设施工程量汇总表（2标）16.11.22返回_20171018-573座养护资金汇总表附表+资金拨付附表" xfId="584"/>
    <cellStyle name="差_2012年大中修计划（全署）_南汇所_样板村(曹路)_养护二标桥梁河道分部明细16.6.8_桥梁按河道进行编号16.6.13-给养护单位校对-三标返回_2017年区管农桥养护设施工程量汇总表（2标）16.11.22返回_20180422朝农公路桥养护经费" xfId="585"/>
    <cellStyle name="差_2012年大中修计划（全署）_南汇所_样板村(曹路)_养护二标桥梁河道分部明细16.6.8_桥梁按河道进行编号16.6.13-给养护单位校对-三标返回_2017年区管农桥养护设施工程量汇总表（2标）16.11.22返回_养护三标报价清单、明细表171010" xfId="586"/>
    <cellStyle name="差_2012年大中修计划（全署）_南汇所_样板村(曹路)_养护二标桥梁河道分部明细16.6.8_桥梁按河道进行编号16.6.13-给养护单位校对-三标返回_2017年区管农桥养护设施工程量汇总表（3标）16.12.6返回新" xfId="587"/>
    <cellStyle name="差_2012年大中修计划（全署）_南汇所_样板村(曹路)_养护二标桥梁河道分部明细16.6.8_桥梁按河道进行编号16.6.13-给养护单位校对-三标返回_2017年区管农桥养护设施工程量汇总表（3标）16.12.6返回新_20171018-573座养护资金汇总表附表+资金拨付附表" xfId="588"/>
    <cellStyle name="差_2012年大中修计划（全署）_南汇所_样板村(曹路)_养护二标桥梁河道分部明细16.6.8_桥梁按河道进行编号16.6.13-给养护单位校对-三标返回_2017年区管农桥养护设施工程量汇总表（3标）16.12.6返回新_20180422朝农公路桥养护经费" xfId="589"/>
    <cellStyle name="差_2012年大中修计划（全署）_南汇所_样板村(曹路)_养护二标桥梁河道分部明细16.6.8_桥梁按河道进行编号16.6.13-给养护单位校对-三标返回_2017年区管农桥养护设施工程量汇总表（3标）16.12.6返回新_养护三标报价清单、明细表171010" xfId="590"/>
    <cellStyle name="差_2012年大中修计划（全署）_南汇所_样板村(曹路)_养护二标桥梁河道分部明细16.6.8_桥梁按河道进行编号16.6.13-给养护单位校对一标返回)" xfId="591"/>
    <cellStyle name="差_2012年大中修计划（全署）_南汇所_样板村(曹路)_养护三标报价清单、明细表171010" xfId="592"/>
    <cellStyle name="差_2012年大中修计划（全署）_南汇所_样板村(曹路)_养护三标桥梁河道分部明细-改16.6.8" xfId="593"/>
    <cellStyle name="差_2012年大中修计划（全署）_南汇所_样板村(曹路)_养护三标桥梁河道分部明细-改16.6.8_16.10.24-580座桥梁基本信息表" xfId="594"/>
    <cellStyle name="差_2012年大中修计划（全署）_南汇所_样板村(曹路)_养护三标桥梁河道分部明细-改16.6.8_桥梁按河道进行编号16.10.12汇总" xfId="595"/>
    <cellStyle name="差_2012年大中修计划（全署）_南汇所_样板村(曹路)_养护三标桥梁河道分部明细-改16.6.8_桥梁按河道进行编号16.6.13-给养护单位校对-三标返回" xfId="596"/>
    <cellStyle name="差_2012年大中修计划（全署）_南汇所_样板村(曹路)_养护三标桥梁河道分部明细-改16.6.8_桥梁按河道进行编号16.6.13-给养护单位校对-三标返回_2017年区管农桥养护设施工程量汇总表（2标）16.11.22返回" xfId="597"/>
    <cellStyle name="差_2012年大中修计划（全署）_南汇所_样板村(曹路)_养护三标桥梁河道分部明细-改16.6.8_桥梁按河道进行编号16.6.13-给养护单位校对-三标返回_2017年区管农桥养护设施工程量汇总表（2标）16.11.22返回_20171018-573座养护资金汇总表附表+资金拨付附表" xfId="598"/>
    <cellStyle name="差_2012年大中修计划（全署）_南汇所_样板村(曹路)_养护三标桥梁河道分部明细-改16.6.8_桥梁按河道进行编号16.6.13-给养护单位校对-三标返回_2017年区管农桥养护设施工程量汇总表（2标）16.11.22返回_20180422朝农公路桥养护经费" xfId="599"/>
    <cellStyle name="差_2012年大中修计划（全署）_南汇所_样板村(曹路)_养护三标桥梁河道分部明细-改16.6.8_桥梁按河道进行编号16.6.13-给养护单位校对-三标返回_2017年区管农桥养护设施工程量汇总表（2标）16.11.22返回_养护三标报价清单、明细表171010" xfId="600"/>
    <cellStyle name="差_2012年大中修计划（全署）_南汇所_样板村(曹路)_养护三标桥梁河道分部明细-改16.6.8_桥梁按河道进行编号16.6.13-给养护单位校对-三标返回_2017年区管农桥养护设施工程量汇总表（3标）16.12.6返回新" xfId="601"/>
    <cellStyle name="差_2012年大中修计划（全署）_南汇所_样板村(曹路)_养护三标桥梁河道分部明细-改16.6.8_桥梁按河道进行编号16.6.13-给养护单位校对-三标返回_2017年区管农桥养护设施工程量汇总表（3标）16.12.6返回新_20171018-573座养护资金汇总表附表+资金拨付附表" xfId="602"/>
    <cellStyle name="差_2012年大中修计划（全署）_南汇所_样板村(曹路)_养护三标桥梁河道分部明细-改16.6.8_桥梁按河道进行编号16.6.13-给养护单位校对-三标返回_2017年区管农桥养护设施工程量汇总表（3标）16.12.6返回新_20180422朝农公路桥养护经费" xfId="603"/>
    <cellStyle name="差_2012年大中修计划（全署）_南汇所_样板村(曹路)_养护三标桥梁河道分部明细-改16.6.8_桥梁按河道进行编号16.6.13-给养护单位校对-三标返回_2017年区管农桥养护设施工程量汇总表（3标）16.12.6返回新_养护三标报价清单、明细表171010" xfId="604"/>
    <cellStyle name="差_2012年大中修计划（全署）_南汇所_样板村(曹路)_养护三标桥梁河道分部明细-改16.6.8_桥梁按河道进行编号16.6.13-给养护单位校对一标返回)" xfId="605"/>
    <cellStyle name="差_2012年大中修计划（全署）_南汇所_样板村(曹路)_张家浜两侧（代防汛通道）接管桥梁明细表+养护经费" xfId="606"/>
    <cellStyle name="差_2012年大中修计划（全署）_南汇所_样板村(曹路)_赵家沟防汛通道7座接管桥梁明细表+养护经费" xfId="607"/>
    <cellStyle name="差_2012年大中修计划（全署）_南汇所_样板村（合庆）" xfId="608"/>
    <cellStyle name="差_2012年大中修计划（全署）_南汇所_样板村（合庆）_16.11.10-580座桥梁基本信息表" xfId="609"/>
    <cellStyle name="差_2012年大中修计划（全署）_南汇所_样板村（合庆）_17年1标报价-每桥报价清单、明细表17年7月" xfId="610"/>
    <cellStyle name="差_2012年大中修计划（全署）_南汇所_样板村（合庆）_17年3标报价-每桥报价清单、明细表17年7月" xfId="611"/>
    <cellStyle name="差_2012年大中修计划（全署）_南汇所_样板村（合庆）_17年新2标报价-每座桥计算、明细表2017年10月" xfId="612"/>
    <cellStyle name="差_2012年大中修计划（全署）_南汇所_样板村（合庆）_1标2017.4.1-2017.7 .31养护经费" xfId="613"/>
    <cellStyle name="差_2012年大中修计划（全署）_南汇所_样板村（合庆）_2016年1标区管农桥养护投标价" xfId="614"/>
    <cellStyle name="差_2012年大中修计划（全署）_南汇所_样板村（合庆）_20171018-573座养护资金汇总表附表+资金拨付附表" xfId="615"/>
    <cellStyle name="差_2012年大中修计划（全署）_南汇所_样板村（合庆）_2017年区管农桥养护设施工程量汇总表（2标）16.11.22返回" xfId="616"/>
    <cellStyle name="差_2012年大中修计划（全署）_南汇所_样板村（合庆）_2017年区管农桥养护设施工程量汇总表（2标）16.11.22返回_20171018-573座养护资金汇总表附表+资金拨付附表" xfId="617"/>
    <cellStyle name="差_2012年大中修计划（全署）_南汇所_样板村（合庆）_2017年区管农桥养护设施工程量汇总表（2标）16.11.22返回_20180422朝农公路桥养护经费" xfId="618"/>
    <cellStyle name="差_2012年大中修计划（全署）_南汇所_样板村（合庆）_2017年区管农桥养护设施工程量汇总表（2标）16.11.22返回_养护三标报价清单、明细表171010" xfId="619"/>
    <cellStyle name="差_2012年大中修计划（全署）_南汇所_样板村（合庆）_2017年区管农桥养护设施工程量汇总表（3标）16.12.6返回新" xfId="620"/>
    <cellStyle name="差_2012年大中修计划（全署）_南汇所_样板村（合庆）_2017年区管农桥养护设施工程量汇总表（3标）16.12.6返回新_20171018-573座养护资金汇总表附表+资金拨付附表" xfId="621"/>
    <cellStyle name="差_2012年大中修计划（全署）_南汇所_样板村（合庆）_2017年区管农桥养护设施工程量汇总表（3标）16.12.6返回新_20180422朝农公路桥养护经费" xfId="622"/>
    <cellStyle name="差_2012年大中修计划（全署）_南汇所_样板村（合庆）_2017年区管农桥养护设施工程量汇总表（3标）16.12.6返回新_养护三标报价清单、明细表171010" xfId="623"/>
    <cellStyle name="差_2012年大中修计划（全署）_南汇所_样板村（合庆）_2标2017.4.1-2017.7 .31养护经费" xfId="624"/>
    <cellStyle name="差_2012年大中修计划（全署）_南汇所_样板村（合庆）_3标大芦线设施量明细+经费16.9.29" xfId="625"/>
    <cellStyle name="差_2012年大中修计划（全署）_南汇所_样板村（合庆）_3标大芦线设施量明细+经费16.9.29_1标2017.4.1-2017.7 .31养护经费" xfId="626"/>
    <cellStyle name="差_2012年大中修计划（全署）_南汇所_样板村（合庆）_3标大芦线设施量明细+经费16.9.29_张家浜两侧（代防汛通道）接管桥梁明细表+养护经费" xfId="627"/>
    <cellStyle name="差_2012年大中修计划（全署）_南汇所_样板村（合庆）_3标大芦线设施量明细+经费16.9.29_赵家沟防汛通道7座接管桥梁明细表+养护经费" xfId="628"/>
    <cellStyle name="差_2012年大中修计划（全署）_南汇所_样板村（合庆）_第二季度河道考核情况（周浦所）" xfId="629"/>
    <cellStyle name="差_2012年大中修计划（全署）_南汇所_样板村（合庆）_附表：农桥养护资金汇总表+明细表" xfId="630"/>
    <cellStyle name="差_2012年大中修计划（全署）_南汇所_样板村（合庆）_扣三标五丰路桥养护资金2016年1月份2018年5月" xfId="631"/>
    <cellStyle name="差_2012年大中修计划（全署）_南汇所_样板村（合庆）_南汇所2013年中检查各镇考核评分表（已打分）" xfId="632"/>
    <cellStyle name="差_2012年大中修计划（全署）_南汇所_样板村（合庆）_南片二标6.17" xfId="633"/>
    <cellStyle name="差_2012年大中修计划（全署）_南汇所_样板村（合庆）_桥梁按河道进行编号16.6.13" xfId="634"/>
    <cellStyle name="差_2012年大中修计划（全署）_南汇所_样板村（合庆）_桥梁按河道进行编号16.6.8" xfId="635"/>
    <cellStyle name="差_2012年大中修计划（全署）_南汇所_样板村（合庆）_外环运河、长界港接管桥梁明细表+养护经费9.30" xfId="636"/>
    <cellStyle name="差_2012年大中修计划（全署）_南汇所_样板村（合庆）_修正  附表2：区管农桥养护设施工程量汇总表（1标）10.26" xfId="637"/>
    <cellStyle name="差_2012年大中修计划（全署）_南汇所_样板村（合庆）_养护二标桥梁河道分部明细16.6.8" xfId="638"/>
    <cellStyle name="差_2012年大中修计划（全署）_南汇所_样板村（合庆）_养护二标桥梁河道分部明细16.6.8_16.10.24-580座桥梁基本信息表" xfId="639"/>
    <cellStyle name="差_2012年大中修计划（全署）_南汇所_样板村（合庆）_养护二标桥梁河道分部明细16.6.8_桥梁按河道进行编号16.10.12汇总" xfId="640"/>
    <cellStyle name="差_2012年大中修计划（全署）_南汇所_样板村（合庆）_养护二标桥梁河道分部明细16.6.8_桥梁按河道进行编号16.6.13-给养护单位校对-三标返回" xfId="641"/>
    <cellStyle name="差_2012年大中修计划（全署）_南汇所_样板村（合庆）_养护二标桥梁河道分部明细16.6.8_桥梁按河道进行编号16.6.13-给养护单位校对-三标返回_2017年区管农桥养护设施工程量汇总表（2标）16.11.22返回" xfId="642"/>
    <cellStyle name="差_2012年大中修计划（全署）_南汇所_样板村（合庆）_养护二标桥梁河道分部明细16.6.8_桥梁按河道进行编号16.6.13-给养护单位校对-三标返回_2017年区管农桥养护设施工程量汇总表（2标）16.11.22返回_20171018-573座养护资金汇总表附表+资金拨付附表" xfId="643"/>
    <cellStyle name="差_2012年大中修计划（全署）_南汇所_样板村（合庆）_养护二标桥梁河道分部明细16.6.8_桥梁按河道进行编号16.6.13-给养护单位校对-三标返回_2017年区管农桥养护设施工程量汇总表（2标）16.11.22返回_20180422朝农公路桥养护经费" xfId="644"/>
    <cellStyle name="差_2012年大中修计划（全署）_南汇所_样板村（合庆）_养护二标桥梁河道分部明细16.6.8_桥梁按河道进行编号16.6.13-给养护单位校对-三标返回_2017年区管农桥养护设施工程量汇总表（2标）16.11.22返回_养护三标报价清单、明细表171010" xfId="645"/>
    <cellStyle name="差_2012年大中修计划（全署）_南汇所_样板村（合庆）_养护二标桥梁河道分部明细16.6.8_桥梁按河道进行编号16.6.13-给养护单位校对-三标返回_2017年区管农桥养护设施工程量汇总表（3标）16.12.6返回新" xfId="646"/>
    <cellStyle name="差_2012年大中修计划（全署）_南汇所_样板村（合庆）_养护二标桥梁河道分部明细16.6.8_桥梁按河道进行编号16.6.13-给养护单位校对-三标返回_2017年区管农桥养护设施工程量汇总表（3标）16.12.6返回新_20171018-573座养护资金汇总表附表+资金拨付附表" xfId="647"/>
    <cellStyle name="差_2012年大中修计划（全署）_南汇所_样板村（合庆）_养护二标桥梁河道分部明细16.6.8_桥梁按河道进行编号16.6.13-给养护单位校对-三标返回_2017年区管农桥养护设施工程量汇总表（3标）16.12.6返回新_20180422朝农公路桥养护经费" xfId="648"/>
    <cellStyle name="差_2012年大中修计划（全署）_南汇所_样板村（合庆）_养护二标桥梁河道分部明细16.6.8_桥梁按河道进行编号16.6.13-给养护单位校对-三标返回_2017年区管农桥养护设施工程量汇总表（3标）16.12.6返回新_养护三标报价清单、明细表171010" xfId="649"/>
    <cellStyle name="差_2012年大中修计划（全署）_南汇所_样板村（合庆）_养护二标桥梁河道分部明细16.6.8_桥梁按河道进行编号16.6.13-给养护单位校对一标返回)" xfId="650"/>
    <cellStyle name="差_2012年大中修计划（全署）_南汇所_样板村（合庆）_养护三标报价清单、明细表171010" xfId="651"/>
    <cellStyle name="差_2012年大中修计划（全署）_南汇所_样板村（合庆）_养护三标桥梁河道分部明细-改16.6.8" xfId="652"/>
    <cellStyle name="差_2012年大中修计划（全署）_南汇所_样板村（合庆）_养护三标桥梁河道分部明细-改16.6.8_16.10.24-580座桥梁基本信息表" xfId="653"/>
    <cellStyle name="差_2012年大中修计划（全署）_南汇所_样板村（合庆）_养护三标桥梁河道分部明细-改16.6.8_桥梁按河道进行编号16.10.12汇总" xfId="654"/>
    <cellStyle name="差_2012年大中修计划（全署）_南汇所_样板村（合庆）_养护三标桥梁河道分部明细-改16.6.8_桥梁按河道进行编号16.6.13-给养护单位校对-三标返回" xfId="655"/>
    <cellStyle name="差_2012年大中修计划（全署）_南汇所_样板村（合庆）_养护三标桥梁河道分部明细-改16.6.8_桥梁按河道进行编号16.6.13-给养护单位校对-三标返回_2017年区管农桥养护设施工程量汇总表（2标）16.11.22返回" xfId="656"/>
    <cellStyle name="差_2012年大中修计划（全署）_南汇所_样板村（合庆）_养护三标桥梁河道分部明细-改16.6.8_桥梁按河道进行编号16.6.13-给养护单位校对-三标返回_2017年区管农桥养护设施工程量汇总表（2标）16.11.22返回_20171018-573座养护资金汇总表附表+资金拨付附表" xfId="657"/>
    <cellStyle name="差_2012年大中修计划（全署）_南汇所_样板村（合庆）_养护三标桥梁河道分部明细-改16.6.8_桥梁按河道进行编号16.6.13-给养护单位校对-三标返回_2017年区管农桥养护设施工程量汇总表（2标）16.11.22返回_20180422朝农公路桥养护经费" xfId="658"/>
    <cellStyle name="差_2012年大中修计划（全署）_南汇所_样板村（合庆）_养护三标桥梁河道分部明细-改16.6.8_桥梁按河道进行编号16.6.13-给养护单位校对-三标返回_2017年区管农桥养护设施工程量汇总表（2标）16.11.22返回_养护三标报价清单、明细表171010" xfId="659"/>
    <cellStyle name="差_2012年大中修计划（全署）_南汇所_样板村（合庆）_养护三标桥梁河道分部明细-改16.6.8_桥梁按河道进行编号16.6.13-给养护单位校对-三标返回_2017年区管农桥养护设施工程量汇总表（3标）16.12.6返回新" xfId="660"/>
    <cellStyle name="差_2012年大中修计划（全署）_南汇所_样板村（合庆）_养护三标桥梁河道分部明细-改16.6.8_桥梁按河道进行编号16.6.13-给养护单位校对-三标返回_2017年区管农桥养护设施工程量汇总表（3标）16.12.6返回新_20171018-573座养护资金汇总表附表+资金拨付附表" xfId="661"/>
    <cellStyle name="差_2012年大中修计划（全署）_南汇所_样板村（合庆）_养护三标桥梁河道分部明细-改16.6.8_桥梁按河道进行编号16.6.13-给养护单位校对-三标返回_2017年区管农桥养护设施工程量汇总表（3标）16.12.6返回新_20180422朝农公路桥养护经费" xfId="662"/>
    <cellStyle name="差_2012年大中修计划（全署）_南汇所_样板村（合庆）_养护三标桥梁河道分部明细-改16.6.8_桥梁按河道进行编号16.6.13-给养护单位校对-三标返回_2017年区管农桥养护设施工程量汇总表（3标）16.12.6返回新_养护三标报价清单、明细表171010" xfId="663"/>
    <cellStyle name="差_2012年大中修计划（全署）_南汇所_样板村（合庆）_养护三标桥梁河道分部明细-改16.6.8_桥梁按河道进行编号16.6.13-给养护单位校对一标返回)" xfId="664"/>
    <cellStyle name="差_2012年大中修计划（全署）_南汇所_样板村（合庆）_张家浜两侧（代防汛通道）接管桥梁明细表+养护经费" xfId="665"/>
    <cellStyle name="差_2012年大中修计划（全署）_南汇所_样板村（合庆）_赵家沟防汛通道7座接管桥梁明细表+养护经费" xfId="666"/>
    <cellStyle name="差_2012年大中修计划（全署）_南汇所_样板村(唐镇)" xfId="667"/>
    <cellStyle name="差_2012年大中修计划（全署）_南汇所_样板村(唐镇)_16.11.10-580座桥梁基本信息表" xfId="668"/>
    <cellStyle name="差_2012年大中修计划（全署）_南汇所_样板村(唐镇)_17年1标报价-每桥报价清单、明细表17年7月" xfId="669"/>
    <cellStyle name="差_2012年大中修计划（全署）_南汇所_样板村(唐镇)_17年3标报价-每桥报价清单、明细表17年7月" xfId="670"/>
    <cellStyle name="差_2012年大中修计划（全署）_南汇所_样板村(唐镇)_17年新2标报价-每座桥计算、明细表2017年10月" xfId="671"/>
    <cellStyle name="差_2012年大中修计划（全署）_南汇所_样板村(唐镇)_1标2017.4.1-2017.7 .31养护经费" xfId="672"/>
    <cellStyle name="差_2012年大中修计划（全署）_南汇所_样板村(唐镇)_2016年1标区管农桥养护投标价" xfId="673"/>
    <cellStyle name="差_2012年大中修计划（全署）_南汇所_样板村(唐镇)_20171018-573座养护资金汇总表附表+资金拨付附表" xfId="674"/>
    <cellStyle name="差_2012年大中修计划（全署）_南汇所_样板村(唐镇)_2017年区管农桥养护设施工程量汇总表（2标）16.11.22返回" xfId="675"/>
    <cellStyle name="差_2012年大中修计划（全署）_南汇所_样板村(唐镇)_2017年区管农桥养护设施工程量汇总表（2标）16.11.22返回_20171018-573座养护资金汇总表附表+资金拨付附表" xfId="676"/>
    <cellStyle name="差_2012年大中修计划（全署）_南汇所_样板村(唐镇)_2017年区管农桥养护设施工程量汇总表（2标）16.11.22返回_20180422朝农公路桥养护经费" xfId="677"/>
    <cellStyle name="差_2012年大中修计划（全署）_南汇所_样板村(唐镇)_2017年区管农桥养护设施工程量汇总表（2标）16.11.22返回_养护三标报价清单、明细表171010" xfId="678"/>
    <cellStyle name="差_2012年大中修计划（全署）_南汇所_样板村(唐镇)_2017年区管农桥养护设施工程量汇总表（3标）16.12.6返回新" xfId="679"/>
    <cellStyle name="差_2012年大中修计划（全署）_南汇所_样板村(唐镇)_2017年区管农桥养护设施工程量汇总表（3标）16.12.6返回新_20171018-573座养护资金汇总表附表+资金拨付附表" xfId="680"/>
    <cellStyle name="差_2012年大中修计划（全署）_南汇所_样板村(唐镇)_2017年区管农桥养护设施工程量汇总表（3标）16.12.6返回新_20180422朝农公路桥养护经费" xfId="681"/>
    <cellStyle name="差_2012年大中修计划（全署）_南汇所_样板村(唐镇)_2017年区管农桥养护设施工程量汇总表（3标）16.12.6返回新_养护三标报价清单、明细表171010" xfId="682"/>
    <cellStyle name="差_2012年大中修计划（全署）_南汇所_样板村(唐镇)_2标2017.4.1-2017.7 .31养护经费" xfId="683"/>
    <cellStyle name="差_2012年大中修计划（全署）_南汇所_样板村(唐镇)_3标大芦线设施量明细+经费16.9.29" xfId="684"/>
    <cellStyle name="差_2012年大中修计划（全署）_南汇所_样板村(唐镇)_3标大芦线设施量明细+经费16.9.29_1标2017.4.1-2017.7 .31养护经费" xfId="685"/>
    <cellStyle name="差_2012年大中修计划（全署）_南汇所_样板村(唐镇)_3标大芦线设施量明细+经费16.9.29_张家浜两侧（代防汛通道）接管桥梁明细表+养护经费" xfId="686"/>
    <cellStyle name="差_2012年大中修计划（全署）_南汇所_样板村(唐镇)_3标大芦线设施量明细+经费16.9.29_赵家沟防汛通道7座接管桥梁明细表+养护经费" xfId="687"/>
    <cellStyle name="差_2012年大中修计划（全署）_南汇所_样板村(唐镇)_第二季度河道考核情况（周浦所）" xfId="688"/>
    <cellStyle name="差_2012年大中修计划（全署）_南汇所_样板村(唐镇)_附表：农桥养护资金汇总表+明细表" xfId="689"/>
    <cellStyle name="差_2012年大中修计划（全署）_南汇所_样板村(唐镇)_扣三标五丰路桥养护资金2016年1月份2018年5月" xfId="690"/>
    <cellStyle name="差_2012年大中修计划（全署）_南汇所_样板村(唐镇)_南汇所2013年中检查各镇考核评分表（已打分）" xfId="691"/>
    <cellStyle name="差_2012年大中修计划（全署）_南汇所_样板村(唐镇)_南片二标6.17" xfId="692"/>
    <cellStyle name="差_2012年大中修计划（全署）_南汇所_样板村(唐镇)_桥梁按河道进行编号16.6.13" xfId="693"/>
    <cellStyle name="差_2012年大中修计划（全署）_南汇所_样板村(唐镇)_桥梁按河道进行编号16.6.8" xfId="694"/>
    <cellStyle name="差_2012年大中修计划（全署）_南汇所_样板村(唐镇)_外环运河、长界港接管桥梁明细表+养护经费9.30" xfId="695"/>
    <cellStyle name="差_2012年大中修计划（全署）_南汇所_样板村(唐镇)_修正  附表2：区管农桥养护设施工程量汇总表（1标）10.26" xfId="696"/>
    <cellStyle name="差_2012年大中修计划（全署）_南汇所_样板村(唐镇)_养护二标桥梁河道分部明细16.6.8" xfId="697"/>
    <cellStyle name="差_2012年大中修计划（全署）_南汇所_样板村(唐镇)_养护二标桥梁河道分部明细16.6.8_16.10.24-580座桥梁基本信息表" xfId="698"/>
    <cellStyle name="差_2012年大中修计划（全署）_南汇所_样板村(唐镇)_养护二标桥梁河道分部明细16.6.8_桥梁按河道进行编号16.10.12汇总" xfId="699"/>
    <cellStyle name="差_2012年大中修计划（全署）_南汇所_样板村(唐镇)_养护二标桥梁河道分部明细16.6.8_桥梁按河道进行编号16.6.13-给养护单位校对-三标返回" xfId="700"/>
    <cellStyle name="差_2012年大中修计划（全署）_南汇所_样板村(唐镇)_养护二标桥梁河道分部明细16.6.8_桥梁按河道进行编号16.6.13-给养护单位校对-三标返回_2017年区管农桥养护设施工程量汇总表（2标）16.11.22返回" xfId="701"/>
    <cellStyle name="差_2012年大中修计划（全署）_南汇所_样板村(唐镇)_养护二标桥梁河道分部明细16.6.8_桥梁按河道进行编号16.6.13-给养护单位校对-三标返回_2017年区管农桥养护设施工程量汇总表（2标）16.11.22返回_20171018-573座养护资金汇总表附表+资金拨付附表" xfId="702"/>
    <cellStyle name="差_2012年大中修计划（全署）_南汇所_样板村(唐镇)_养护二标桥梁河道分部明细16.6.8_桥梁按河道进行编号16.6.13-给养护单位校对-三标返回_2017年区管农桥养护设施工程量汇总表（2标）16.11.22返回_20180422朝农公路桥养护经费" xfId="703"/>
    <cellStyle name="差_2012年大中修计划（全署）_南汇所_样板村(唐镇)_养护二标桥梁河道分部明细16.6.8_桥梁按河道进行编号16.6.13-给养护单位校对-三标返回_2017年区管农桥养护设施工程量汇总表（2标）16.11.22返回_养护三标报价清单、明细表171010" xfId="704"/>
    <cellStyle name="差_2012年大中修计划（全署）_南汇所_样板村(唐镇)_养护二标桥梁河道分部明细16.6.8_桥梁按河道进行编号16.6.13-给养护单位校对-三标返回_2017年区管农桥养护设施工程量汇总表（3标）16.12.6返回新" xfId="705"/>
    <cellStyle name="差_2012年大中修计划（全署）_南汇所_样板村(唐镇)_养护二标桥梁河道分部明细16.6.8_桥梁按河道进行编号16.6.13-给养护单位校对-三标返回_2017年区管农桥养护设施工程量汇总表（3标）16.12.6返回新_20171018-573座养护资金汇总表附表+资金拨付附表" xfId="706"/>
    <cellStyle name="差_2012年大中修计划（全署）_南汇所_样板村(唐镇)_养护二标桥梁河道分部明细16.6.8_桥梁按河道进行编号16.6.13-给养护单位校对-三标返回_2017年区管农桥养护设施工程量汇总表（3标）16.12.6返回新_20180422朝农公路桥养护经费" xfId="707"/>
    <cellStyle name="差_2012年大中修计划（全署）_南汇所_样板村(唐镇)_养护二标桥梁河道分部明细16.6.8_桥梁按河道进行编号16.6.13-给养护单位校对-三标返回_2017年区管农桥养护设施工程量汇总表（3标）16.12.6返回新_养护三标报价清单、明细表171010" xfId="708"/>
    <cellStyle name="差_2012年大中修计划（全署）_南汇所_样板村(唐镇)_养护二标桥梁河道分部明细16.6.8_桥梁按河道进行编号16.6.13-给养护单位校对一标返回)" xfId="709"/>
    <cellStyle name="差_2012年大中修计划（全署）_南汇所_样板村(唐镇)_养护三标报价清单、明细表171010" xfId="710"/>
    <cellStyle name="差_2012年大中修计划（全署）_南汇所_样板村(唐镇)_养护三标桥梁河道分部明细-改16.6.8" xfId="711"/>
    <cellStyle name="差_2012年大中修计划（全署）_南汇所_样板村(唐镇)_养护三标桥梁河道分部明细-改16.6.8_16.10.24-580座桥梁基本信息表" xfId="712"/>
    <cellStyle name="差_2012年大中修计划（全署）_南汇所_样板村(唐镇)_养护三标桥梁河道分部明细-改16.6.8_桥梁按河道进行编号16.10.12汇总" xfId="713"/>
    <cellStyle name="差_2012年大中修计划（全署）_南汇所_样板村(唐镇)_养护三标桥梁河道分部明细-改16.6.8_桥梁按河道进行编号16.6.13-给养护单位校对-三标返回" xfId="714"/>
    <cellStyle name="差_2012年大中修计划（全署）_南汇所_样板村(唐镇)_养护三标桥梁河道分部明细-改16.6.8_桥梁按河道进行编号16.6.13-给养护单位校对-三标返回_2017年区管农桥养护设施工程量汇总表（2标）16.11.22返回" xfId="715"/>
    <cellStyle name="差_2012年大中修计划（全署）_南汇所_样板村(唐镇)_养护三标桥梁河道分部明细-改16.6.8_桥梁按河道进行编号16.6.13-给养护单位校对-三标返回_2017年区管农桥养护设施工程量汇总表（2标）16.11.22返回_20171018-573座养护资金汇总表附表+资金拨付附表" xfId="716"/>
    <cellStyle name="差_2012年大中修计划（全署）_南汇所_样板村(唐镇)_养护三标桥梁河道分部明细-改16.6.8_桥梁按河道进行编号16.6.13-给养护单位校对-三标返回_2017年区管农桥养护设施工程量汇总表（2标）16.11.22返回_20180422朝农公路桥养护经费" xfId="717"/>
    <cellStyle name="差_2012年大中修计划（全署）_南汇所_样板村(唐镇)_养护三标桥梁河道分部明细-改16.6.8_桥梁按河道进行编号16.6.13-给养护单位校对-三标返回_2017年区管农桥养护设施工程量汇总表（2标）16.11.22返回_养护三标报价清单、明细表171010" xfId="718"/>
    <cellStyle name="差_2012年大中修计划（全署）_南汇所_样板村(唐镇)_养护三标桥梁河道分部明细-改16.6.8_桥梁按河道进行编号16.6.13-给养护单位校对-三标返回_2017年区管农桥养护设施工程量汇总表（3标）16.12.6返回新" xfId="719"/>
    <cellStyle name="差_2012年大中修计划（全署）_南汇所_样板村(唐镇)_养护三标桥梁河道分部明细-改16.6.8_桥梁按河道进行编号16.6.13-给养护单位校对-三标返回_2017年区管农桥养护设施工程量汇总表（3标）16.12.6返回新_20171018-573座养护资金汇总表附表+资金拨付附表" xfId="720"/>
    <cellStyle name="差_2012年大中修计划（全署）_南汇所_样板村(唐镇)_养护三标桥梁河道分部明细-改16.6.8_桥梁按河道进行编号16.6.13-给养护单位校对-三标返回_2017年区管农桥养护设施工程量汇总表（3标）16.12.6返回新_20180422朝农公路桥养护经费" xfId="721"/>
    <cellStyle name="差_2012年大中修计划（全署）_南汇所_样板村(唐镇)_养护三标桥梁河道分部明细-改16.6.8_桥梁按河道进行编号16.6.13-给养护单位校对-三标返回_2017年区管农桥养护设施工程量汇总表（3标）16.12.6返回新_养护三标报价清单、明细表171010" xfId="722"/>
    <cellStyle name="差_2012年大中修计划（全署）_南汇所_样板村(唐镇)_养护三标桥梁河道分部明细-改16.6.8_桥梁按河道进行编号16.6.13-给养护单位校对一标返回)" xfId="723"/>
    <cellStyle name="差_2012年大中修计划（全署）_南汇所_样板村(唐镇)_张家浜两侧（代防汛通道）接管桥梁明细表+养护经费" xfId="724"/>
    <cellStyle name="差_2012年大中修计划（全署）_南汇所_样板村(唐镇)_赵家沟防汛通道7座接管桥梁明细表+养护经费" xfId="725"/>
    <cellStyle name="差_2012年大中修计划（全署）_南汇所_样板村汇总" xfId="726"/>
    <cellStyle name="差_2012年大中修计划（全署）_南汇所_样板村汇总_2013年中检查评分表" xfId="727"/>
    <cellStyle name="差_2012年大中修计划（全署）_南汇所_样板村汇总_Book1" xfId="728"/>
    <cellStyle name="差_2012年大中修计划（全署）_南汇所_样板村汇总_Book1_16.11.10-580座桥梁基本信息表" xfId="729"/>
    <cellStyle name="差_2012年大中修计划（全署）_南汇所_样板村汇总_Book1_17年1标报价-每桥报价清单、明细表17年7月" xfId="730"/>
    <cellStyle name="差_2012年大中修计划（全署）_南汇所_样板村汇总_Book1_17年3标报价-每桥报价清单、明细表17年7月" xfId="731"/>
    <cellStyle name="差_2012年大中修计划（全署）_南汇所_样板村汇总_Book1_17年新2标报价-每座桥计算、明细表2017年10月" xfId="732"/>
    <cellStyle name="差_2012年大中修计划（全署）_南汇所_样板村汇总_Book1_1标2017.4.1-2017.7 .31养护经费" xfId="733"/>
    <cellStyle name="差_2012年大中修计划（全署）_南汇所_样板村汇总_Book1_2016年1标区管农桥养护投标价" xfId="734"/>
    <cellStyle name="差_2012年大中修计划（全署）_南汇所_样板村汇总_Book1_20171018-573座养护资金汇总表附表+资金拨付附表" xfId="735"/>
    <cellStyle name="差_2012年大中修计划（全署）_南汇所_样板村汇总_Book1_2017年区管农桥养护设施工程量汇总表（2标）16.11.22返回" xfId="736"/>
    <cellStyle name="差_2012年大中修计划（全署）_南汇所_样板村汇总_Book1_2017年区管农桥养护设施工程量汇总表（2标）16.11.22返回_20171018-573座养护资金汇总表附表+资金拨付附表" xfId="737"/>
    <cellStyle name="差_2012年大中修计划（全署）_南汇所_样板村汇总_Book1_2017年区管农桥养护设施工程量汇总表（2标）16.11.22返回_20180422朝农公路桥养护经费" xfId="738"/>
    <cellStyle name="差_2012年大中修计划（全署）_南汇所_样板村汇总_Book1_2017年区管农桥养护设施工程量汇总表（2标）16.11.22返回_养护三标报价清单、明细表171010" xfId="739"/>
    <cellStyle name="差_2012年大中修计划（全署）_南汇所_样板村汇总_Book1_2017年区管农桥养护设施工程量汇总表（3标）16.12.6返回新" xfId="740"/>
    <cellStyle name="差_2012年大中修计划（全署）_南汇所_样板村汇总_Book1_2017年区管农桥养护设施工程量汇总表（3标）16.12.6返回新_20171018-573座养护资金汇总表附表+资金拨付附表" xfId="741"/>
    <cellStyle name="差_2012年大中修计划（全署）_南汇所_样板村汇总_Book1_2017年区管农桥养护设施工程量汇总表（3标）16.12.6返回新_20180422朝农公路桥养护经费" xfId="742"/>
    <cellStyle name="差_2012年大中修计划（全署）_南汇所_样板村汇总_Book1_2017年区管农桥养护设施工程量汇总表（3标）16.12.6返回新_养护三标报价清单、明细表171010" xfId="743"/>
    <cellStyle name="差_2012年大中修计划（全署）_南汇所_样板村汇总_Book1_2标2017.4.1-2017.7 .31养护经费" xfId="744"/>
    <cellStyle name="差_2012年大中修计划（全署）_南汇所_样板村汇总_Book1_3标大芦线设施量明细+经费16.9.29" xfId="745"/>
    <cellStyle name="差_2012年大中修计划（全署）_南汇所_样板村汇总_Book1_3标大芦线设施量明细+经费16.9.29_1标2017.4.1-2017.7 .31养护经费" xfId="746"/>
    <cellStyle name="差_2012年大中修计划（全署）_南汇所_样板村汇总_Book1_3标大芦线设施量明细+经费16.9.29_张家浜两侧（代防汛通道）接管桥梁明细表+养护经费" xfId="747"/>
    <cellStyle name="差_2012年大中修计划（全署）_南汇所_样板村汇总_Book1_3标大芦线设施量明细+经费16.9.29_赵家沟防汛通道7座接管桥梁明细表+养护经费" xfId="748"/>
    <cellStyle name="差_2012年大中修计划（全署）_南汇所_样板村汇总_Book1_附表：农桥养护资金汇总表+明细表" xfId="749"/>
    <cellStyle name="差_2012年大中修计划（全署）_南汇所_样板村汇总_Book1_扣三标五丰路桥养护资金2016年1月份2018年5月" xfId="750"/>
    <cellStyle name="差_2012年大中修计划（全署）_南汇所_样板村汇总_Book1_南片二标6.17" xfId="751"/>
    <cellStyle name="差_2012年大中修计划（全署）_南汇所_样板村汇总_Book1_桥梁按河道进行编号16.6.13" xfId="752"/>
    <cellStyle name="差_2012年大中修计划（全署）_南汇所_样板村汇总_Book1_桥梁按河道进行编号16.6.8" xfId="753"/>
    <cellStyle name="差_2012年大中修计划（全署）_南汇所_样板村汇总_Book1_外环运河、长界港接管桥梁明细表+养护经费9.30" xfId="754"/>
    <cellStyle name="差_2012年大中修计划（全署）_南汇所_样板村汇总_Book1_修正  附表2：区管农桥养护设施工程量汇总表（1标）10.26" xfId="755"/>
    <cellStyle name="差_2012年大中修计划（全署）_南汇所_样板村汇总_Book1_养护二标桥梁河道分部明细16.6.8" xfId="756"/>
    <cellStyle name="差_2012年大中修计划（全署）_南汇所_样板村汇总_Book1_养护二标桥梁河道分部明细16.6.8_16.10.24-580座桥梁基本信息表" xfId="757"/>
    <cellStyle name="差_2012年大中修计划（全署）_南汇所_样板村汇总_Book1_养护二标桥梁河道分部明细16.6.8_桥梁按河道进行编号16.10.12汇总" xfId="758"/>
    <cellStyle name="差_2012年大中修计划（全署）_南汇所_样板村汇总_Book1_养护二标桥梁河道分部明细16.6.8_桥梁按河道进行编号16.6.13-给养护单位校对-三标返回" xfId="759"/>
    <cellStyle name="差_2012年大中修计划（全署）_南汇所_样板村汇总_Book1_养护二标桥梁河道分部明细16.6.8_桥梁按河道进行编号16.6.13-给养护单位校对-三标返回_2017年区管农桥养护设施工程量汇总表（2标）16.11.22返回" xfId="760"/>
    <cellStyle name="差_2012年大中修计划（全署）_南汇所_样板村汇总_Book1_养护二标桥梁河道分部明细16.6.8_桥梁按河道进行编号16.6.13-给养护单位校对-三标返回_2017年区管农桥养护设施工程量汇总表（2标）16.11.22返回_20171018-573座养护资金汇总表附表+资金拨付附表" xfId="761"/>
    <cellStyle name="差_2012年大中修计划（全署）_南汇所_样板村汇总_Book1_养护二标桥梁河道分部明细16.6.8_桥梁按河道进行编号16.6.13-给养护单位校对-三标返回_2017年区管农桥养护设施工程量汇总表（2标）16.11.22返回_20180422朝农公路桥养护经费" xfId="762"/>
    <cellStyle name="差_2012年大中修计划（全署）_南汇所_样板村汇总_Book1_养护二标桥梁河道分部明细16.6.8_桥梁按河道进行编号16.6.13-给养护单位校对-三标返回_2017年区管农桥养护设施工程量汇总表（2标）16.11.22返回_养护三标报价清单、明细表171010" xfId="763"/>
    <cellStyle name="差_2012年大中修计划（全署）_南汇所_样板村汇总_Book1_养护二标桥梁河道分部明细16.6.8_桥梁按河道进行编号16.6.13-给养护单位校对-三标返回_2017年区管农桥养护设施工程量汇总表（3标）16.12.6返回新" xfId="764"/>
    <cellStyle name="差_2012年大中修计划（全署）_南汇所_样板村汇总_Book1_养护二标桥梁河道分部明细16.6.8_桥梁按河道进行编号16.6.13-给养护单位校对-三标返回_2017年区管农桥养护设施工程量汇总表（3标）16.12.6返回新_20171018-573座养护资金汇总表附表+资金拨付附表" xfId="765"/>
    <cellStyle name="差_2012年大中修计划（全署）_南汇所_样板村汇总_Book1_养护二标桥梁河道分部明细16.6.8_桥梁按河道进行编号16.6.13-给养护单位校对-三标返回_2017年区管农桥养护设施工程量汇总表（3标）16.12.6返回新_20180422朝农公路桥养护经费" xfId="766"/>
    <cellStyle name="差_2012年大中修计划（全署）_南汇所_样板村汇总_Book1_养护二标桥梁河道分部明细16.6.8_桥梁按河道进行编号16.6.13-给养护单位校对-三标返回_2017年区管农桥养护设施工程量汇总表（3标）16.12.6返回新_养护三标报价清单、明细表171010" xfId="767"/>
    <cellStyle name="差_2012年大中修计划（全署）_南汇所_样板村汇总_Book1_养护二标桥梁河道分部明细16.6.8_桥梁按河道进行编号16.6.13-给养护单位校对一标返回)" xfId="768"/>
    <cellStyle name="差_2012年大中修计划（全署）_南汇所_样板村汇总_Book1_养护三标报价清单、明细表171010" xfId="769"/>
    <cellStyle name="差_2012年大中修计划（全署）_南汇所_样板村汇总_Book1_养护三标桥梁河道分部明细-改16.6.8" xfId="770"/>
    <cellStyle name="差_2012年大中修计划（全署）_南汇所_样板村汇总_Book1_养护三标桥梁河道分部明细-改16.6.8_16.10.24-580座桥梁基本信息表" xfId="771"/>
    <cellStyle name="差_2012年大中修计划（全署）_南汇所_样板村汇总_Book1_养护三标桥梁河道分部明细-改16.6.8_桥梁按河道进行编号16.10.12汇总" xfId="772"/>
    <cellStyle name="差_2012年大中修计划（全署）_南汇所_样板村汇总_Book1_养护三标桥梁河道分部明细-改16.6.8_桥梁按河道进行编号16.6.13-给养护单位校对-三标返回" xfId="773"/>
    <cellStyle name="差_2012年大中修计划（全署）_南汇所_样板村汇总_Book1_养护三标桥梁河道分部明细-改16.6.8_桥梁按河道进行编号16.6.13-给养护单位校对-三标返回_2017年区管农桥养护设施工程量汇总表（2标）16.11.22返回" xfId="774"/>
    <cellStyle name="差_2012年大中修计划（全署）_南汇所_样板村汇总_Book1_养护三标桥梁河道分部明细-改16.6.8_桥梁按河道进行编号16.6.13-给养护单位校对-三标返回_2017年区管农桥养护设施工程量汇总表（2标）16.11.22返回_20171018-573座养护资金汇总表附表+资金拨付附表" xfId="775"/>
    <cellStyle name="差_2012年大中修计划（全署）_南汇所_样板村汇总_Book1_养护三标桥梁河道分部明细-改16.6.8_桥梁按河道进行编号16.6.13-给养护单位校对-三标返回_2017年区管农桥养护设施工程量汇总表（2标）16.11.22返回_20180422朝农公路桥养护经费" xfId="776"/>
    <cellStyle name="差_2012年大中修计划（全署）_南汇所_样板村汇总_Book1_养护三标桥梁河道分部明细-改16.6.8_桥梁按河道进行编号16.6.13-给养护单位校对-三标返回_2017年区管农桥养护设施工程量汇总表（2标）16.11.22返回_养护三标报价清单、明细表171010" xfId="777"/>
    <cellStyle name="差_2012年大中修计划（全署）_南汇所_样板村汇总_Book1_养护三标桥梁河道分部明细-改16.6.8_桥梁按河道进行编号16.6.13-给养护单位校对-三标返回_2017年区管农桥养护设施工程量汇总表（3标）16.12.6返回新" xfId="778"/>
    <cellStyle name="差_2012年大中修计划（全署）_南汇所_样板村汇总_Book1_养护三标桥梁河道分部明细-改16.6.8_桥梁按河道进行编号16.6.13-给养护单位校对-三标返回_2017年区管农桥养护设施工程量汇总表（3标）16.12.6返回新_20171018-573座养护资金汇总表附表+资金拨付附表" xfId="779"/>
    <cellStyle name="差_2012年大中修计划（全署）_南汇所_样板村汇总_Book1_养护三标桥梁河道分部明细-改16.6.8_桥梁按河道进行编号16.6.13-给养护单位校对-三标返回_2017年区管农桥养护设施工程量汇总表（3标）16.12.6返回新_20180422朝农公路桥养护经费" xfId="780"/>
    <cellStyle name="差_2012年大中修计划（全署）_南汇所_样板村汇总_Book1_养护三标桥梁河道分部明细-改16.6.8_桥梁按河道进行编号16.6.13-给养护单位校对-三标返回_2017年区管农桥养护设施工程量汇总表（3标）16.12.6返回新_养护三标报价清单、明细表171010" xfId="781"/>
    <cellStyle name="差_2012年大中修计划（全署）_南汇所_样板村汇总_Book1_养护三标桥梁河道分部明细-改16.6.8_桥梁按河道进行编号16.6.13-给养护单位校对一标返回)" xfId="782"/>
    <cellStyle name="差_2012年大中修计划（全署）_南汇所_样板村汇总_Book1_张家浜两侧（代防汛通道）接管桥梁明细表+养护经费" xfId="783"/>
    <cellStyle name="差_2012年大中修计划（全署）_南汇所_样板村汇总_Book1_赵家沟防汛通道7座接管桥梁明细表+养护经费" xfId="784"/>
    <cellStyle name="差_2012年大中修计划（全署）_南汇所_样板村汇总_第二季度河道考核情况（周浦所）" xfId="785"/>
    <cellStyle name="差_2012年大中修计划（全署）_南汇所_样板村汇总_第二季度考核表" xfId="786"/>
    <cellStyle name="差_2012年大中修计划（全署）_南汇所_样板村汇总_第二季度考核表_16.11.10-580座桥梁基本信息表" xfId="787"/>
    <cellStyle name="差_2012年大中修计划（全署）_南汇所_样板村汇总_第二季度考核表_17年1标报价-每桥报价清单、明细表17年7月" xfId="788"/>
    <cellStyle name="差_2012年大中修计划（全署）_南汇所_样板村汇总_第二季度考核表_17年3标报价-每桥报价清单、明细表17年7月" xfId="789"/>
    <cellStyle name="差_2012年大中修计划（全署）_南汇所_样板村汇总_第二季度考核表_17年新2标报价-每座桥计算、明细表2017年10月" xfId="790"/>
    <cellStyle name="差_2012年大中修计划（全署）_南汇所_样板村汇总_第二季度考核表_1标2017.4.1-2017.7 .31养护经费" xfId="791"/>
    <cellStyle name="差_2012年大中修计划（全署）_南汇所_样板村汇总_第二季度考核表_2016年1标区管农桥养护投标价" xfId="792"/>
    <cellStyle name="差_2012年大中修计划（全署）_南汇所_样板村汇总_第二季度考核表_20171018-573座养护资金汇总表附表+资金拨付附表" xfId="793"/>
    <cellStyle name="差_2012年大中修计划（全署）_南汇所_样板村汇总_第二季度考核表_2017年区管农桥养护设施工程量汇总表（2标）16.11.22返回" xfId="794"/>
    <cellStyle name="差_2012年大中修计划（全署）_南汇所_样板村汇总_第二季度考核表_2017年区管农桥养护设施工程量汇总表（2标）16.11.22返回_20171018-573座养护资金汇总表附表+资金拨付附表" xfId="795"/>
    <cellStyle name="差_2012年大中修计划（全署）_南汇所_样板村汇总_第二季度考核表_2017年区管农桥养护设施工程量汇总表（2标）16.11.22返回_20180422朝农公路桥养护经费" xfId="796"/>
    <cellStyle name="差_2012年大中修计划（全署）_南汇所_样板村汇总_第二季度考核表_2017年区管农桥养护设施工程量汇总表（2标）16.11.22返回_养护三标报价清单、明细表171010" xfId="797"/>
    <cellStyle name="差_2012年大中修计划（全署）_南汇所_样板村汇总_第二季度考核表_2017年区管农桥养护设施工程量汇总表（3标）16.12.6返回新" xfId="798"/>
    <cellStyle name="差_2012年大中修计划（全署）_南汇所_样板村汇总_第二季度考核表_2017年区管农桥养护设施工程量汇总表（3标）16.12.6返回新_20171018-573座养护资金汇总表附表+资金拨付附表" xfId="799"/>
    <cellStyle name="差_2012年大中修计划（全署）_南汇所_样板村汇总_第二季度考核表_2017年区管农桥养护设施工程量汇总表（3标）16.12.6返回新_20180422朝农公路桥养护经费" xfId="800"/>
    <cellStyle name="差_2012年大中修计划（全署）_南汇所_样板村汇总_第二季度考核表_2017年区管农桥养护设施工程量汇总表（3标）16.12.6返回新_养护三标报价清单、明细表171010" xfId="801"/>
    <cellStyle name="差_2012年大中修计划（全署）_南汇所_样板村汇总_第二季度考核表_2标2017.4.1-2017.7 .31养护经费" xfId="802"/>
    <cellStyle name="差_2012年大中修计划（全署）_南汇所_样板村汇总_第二季度考核表_3标大芦线设施量明细+经费16.9.29" xfId="803"/>
    <cellStyle name="差_2012年大中修计划（全署）_南汇所_样板村汇总_第二季度考核表_3标大芦线设施量明细+经费16.9.29_1标2017.4.1-2017.7 .31养护经费" xfId="804"/>
    <cellStyle name="差_2012年大中修计划（全署）_南汇所_样板村汇总_第二季度考核表_3标大芦线设施量明细+经费16.9.29_张家浜两侧（代防汛通道）接管桥梁明细表+养护经费" xfId="805"/>
    <cellStyle name="差_2012年大中修计划（全署）_南汇所_样板村汇总_第二季度考核表_3标大芦线设施量明细+经费16.9.29_赵家沟防汛通道7座接管桥梁明细表+养护经费" xfId="806"/>
    <cellStyle name="差_2012年大中修计划（全署）_南汇所_样板村汇总_第二季度考核表_附表：农桥养护资金汇总表+明细表" xfId="807"/>
    <cellStyle name="差_2012年大中修计划（全署）_南汇所_样板村汇总_第二季度考核表_扣三标五丰路桥养护资金2016年1月份2018年5月" xfId="808"/>
    <cellStyle name="差_2012年大中修计划（全署）_南汇所_样板村汇总_第二季度考核表_南片二标6.17" xfId="809"/>
    <cellStyle name="差_2012年大中修计划（全署）_南汇所_样板村汇总_第二季度考核表_桥梁按河道进行编号16.6.13" xfId="810"/>
    <cellStyle name="差_2012年大中修计划（全署）_南汇所_样板村汇总_第二季度考核表_桥梁按河道进行编号16.6.8" xfId="811"/>
    <cellStyle name="差_2012年大中修计划（全署）_南汇所_样板村汇总_第二季度考核表_外环运河、长界港接管桥梁明细表+养护经费9.30" xfId="812"/>
    <cellStyle name="差_2012年大中修计划（全署）_南汇所_样板村汇总_第二季度考核表_修正  附表2：区管农桥养护设施工程量汇总表（1标）10.26" xfId="813"/>
    <cellStyle name="差_2012年大中修计划（全署）_南汇所_样板村汇总_第二季度考核表_养护二标桥梁河道分部明细16.6.8" xfId="814"/>
    <cellStyle name="差_2012年大中修计划（全署）_南汇所_样板村汇总_第二季度考核表_养护二标桥梁河道分部明细16.6.8_16.10.24-580座桥梁基本信息表" xfId="815"/>
    <cellStyle name="差_2012年大中修计划（全署）_南汇所_样板村汇总_第二季度考核表_养护二标桥梁河道分部明细16.6.8_桥梁按河道进行编号16.10.12汇总" xfId="816"/>
    <cellStyle name="差_2012年大中修计划（全署）_南汇所_样板村汇总_第二季度考核表_养护二标桥梁河道分部明细16.6.8_桥梁按河道进行编号16.6.13-给养护单位校对-三标返回" xfId="817"/>
    <cellStyle name="差_2012年大中修计划（全署）_南汇所_样板村汇总_第二季度考核表_养护二标桥梁河道分部明细16.6.8_桥梁按河道进行编号16.6.13-给养护单位校对-三标返回_2017年区管农桥养护设施工程量汇总表（2标）16.11.22返回" xfId="818"/>
    <cellStyle name="差_2012年大中修计划（全署）_南汇所_样板村汇总_第二季度考核表_养护二标桥梁河道分部明细16.6.8_桥梁按河道进行编号16.6.13-给养护单位校对-三标返回_2017年区管农桥养护设施工程量汇总表（2标）16.11.22返回_20171018-573座养护资金汇总表附表+资金拨付附表" xfId="819"/>
    <cellStyle name="差_2012年大中修计划（全署）_南汇所_样板村汇总_第二季度考核表_养护二标桥梁河道分部明细16.6.8_桥梁按河道进行编号16.6.13-给养护单位校对-三标返回_2017年区管农桥养护设施工程量汇总表（2标）16.11.22返回_20180422朝农公路桥养护经费" xfId="820"/>
    <cellStyle name="差_2012年大中修计划（全署）_南汇所_样板村汇总_第二季度考核表_养护二标桥梁河道分部明细16.6.8_桥梁按河道进行编号16.6.13-给养护单位校对-三标返回_2017年区管农桥养护设施工程量汇总表（2标）16.11.22返回_养护三标报价清单、明细表171010" xfId="821"/>
    <cellStyle name="差_2012年大中修计划（全署）_南汇所_样板村汇总_第二季度考核表_养护二标桥梁河道分部明细16.6.8_桥梁按河道进行编号16.6.13-给养护单位校对-三标返回_2017年区管农桥养护设施工程量汇总表（3标）16.12.6返回新" xfId="822"/>
    <cellStyle name="差_2012年大中修计划（全署）_南汇所_样板村汇总_第二季度考核表_养护二标桥梁河道分部明细16.6.8_桥梁按河道进行编号16.6.13-给养护单位校对-三标返回_2017年区管农桥养护设施工程量汇总表（3标）16.12.6返回新_20171018-573座养护资金汇总表附表+资金拨付附表" xfId="823"/>
    <cellStyle name="差_2012年大中修计划（全署）_南汇所_样板村汇总_第二季度考核表_养护二标桥梁河道分部明细16.6.8_桥梁按河道进行编号16.6.13-给养护单位校对-三标返回_2017年区管农桥养护设施工程量汇总表（3标）16.12.6返回新_20180422朝农公路桥养护经费" xfId="824"/>
    <cellStyle name="差_2012年大中修计划（全署）_南汇所_样板村汇总_第二季度考核表_养护二标桥梁河道分部明细16.6.8_桥梁按河道进行编号16.6.13-给养护单位校对-三标返回_2017年区管农桥养护设施工程量汇总表（3标）16.12.6返回新_养护三标报价清单、明细表171010" xfId="825"/>
    <cellStyle name="差_2012年大中修计划（全署）_南汇所_样板村汇总_第二季度考核表_养护二标桥梁河道分部明细16.6.8_桥梁按河道进行编号16.6.13-给养护单位校对一标返回)" xfId="826"/>
    <cellStyle name="差_2012年大中修计划（全署）_南汇所_样板村汇总_第二季度考核表_养护三标报价清单、明细表171010" xfId="827"/>
    <cellStyle name="差_2012年大中修计划（全署）_南汇所_样板村汇总_第二季度考核表_养护三标桥梁河道分部明细-改16.6.8" xfId="828"/>
    <cellStyle name="差_2012年大中修计划（全署）_南汇所_样板村汇总_第二季度考核表_养护三标桥梁河道分部明细-改16.6.8_16.10.24-580座桥梁基本信息表" xfId="829"/>
    <cellStyle name="差_2012年大中修计划（全署）_南汇所_样板村汇总_第二季度考核表_养护三标桥梁河道分部明细-改16.6.8_桥梁按河道进行编号16.10.12汇总" xfId="830"/>
    <cellStyle name="差_2012年大中修计划（全署）_南汇所_样板村汇总_第二季度考核表_养护三标桥梁河道分部明细-改16.6.8_桥梁按河道进行编号16.6.13-给养护单位校对-三标返回" xfId="831"/>
    <cellStyle name="差_2012年大中修计划（全署）_南汇所_样板村汇总_第二季度考核表_养护三标桥梁河道分部明细-改16.6.8_桥梁按河道进行编号16.6.13-给养护单位校对-三标返回_2017年区管农桥养护设施工程量汇总表（2标）16.11.22返回" xfId="832"/>
    <cellStyle name="差_2012年大中修计划（全署）_南汇所_样板村汇总_第二季度考核表_养护三标桥梁河道分部明细-改16.6.8_桥梁按河道进行编号16.6.13-给养护单位校对-三标返回_2017年区管农桥养护设施工程量汇总表（2标）16.11.22返回_20171018-573座养护资金汇总表附表+资金拨付附表" xfId="833"/>
    <cellStyle name="差_2012年大中修计划（全署）_南汇所_样板村汇总_第二季度考核表_养护三标桥梁河道分部明细-改16.6.8_桥梁按河道进行编号16.6.13-给养护单位校对-三标返回_2017年区管农桥养护设施工程量汇总表（2标）16.11.22返回_20180422朝农公路桥养护经费" xfId="834"/>
    <cellStyle name="差_2012年大中修计划（全署）_南汇所_样板村汇总_第二季度考核表_养护三标桥梁河道分部明细-改16.6.8_桥梁按河道进行编号16.6.13-给养护单位校对-三标返回_2017年区管农桥养护设施工程量汇总表（2标）16.11.22返回_养护三标报价清单、明细表171010" xfId="835"/>
    <cellStyle name="差_2012年大中修计划（全署）_南汇所_样板村汇总_第二季度考核表_养护三标桥梁河道分部明细-改16.6.8_桥梁按河道进行编号16.6.13-给养护单位校对-三标返回_2017年区管农桥养护设施工程量汇总表（3标）16.12.6返回新" xfId="836"/>
    <cellStyle name="差_2012年大中修计划（全署）_南汇所_样板村汇总_第二季度考核表_养护三标桥梁河道分部明细-改16.6.8_桥梁按河道进行编号16.6.13-给养护单位校对-三标返回_2017年区管农桥养护设施工程量汇总表（3标）16.12.6返回新_20171018-573座养护资金汇总表附表+资金拨付附表" xfId="837"/>
    <cellStyle name="差_2012年大中修计划（全署）_南汇所_样板村汇总_第二季度考核表_养护三标桥梁河道分部明细-改16.6.8_桥梁按河道进行编号16.6.13-给养护单位校对-三标返回_2017年区管农桥养护设施工程量汇总表（3标）16.12.6返回新_20180422朝农公路桥养护经费" xfId="838"/>
    <cellStyle name="差_2012年大中修计划（全署）_南汇所_样板村汇总_第二季度考核表_养护三标桥梁河道分部明细-改16.6.8_桥梁按河道进行编号16.6.13-给养护单位校对-三标返回_2017年区管农桥养护设施工程量汇总表（3标）16.12.6返回新_养护三标报价清单、明细表171010" xfId="839"/>
    <cellStyle name="差_2012年大中修计划（全署）_南汇所_样板村汇总_第二季度考核表_养护三标桥梁河道分部明细-改16.6.8_桥梁按河道进行编号16.6.13-给养护单位校对一标返回)" xfId="840"/>
    <cellStyle name="差_2012年大中修计划（全署）_南汇所_样板村汇总_第二季度考核表_张家浜两侧（代防汛通道）接管桥梁明细表+养护经费" xfId="841"/>
    <cellStyle name="差_2012年大中修计划（全署）_南汇所_样板村汇总_第二季度考核表_赵家沟防汛通道7座接管桥梁明细表+养护经费" xfId="842"/>
    <cellStyle name="差_2012年大中修计划（全署）_南汇所_样板村汇总_考核整改反馈情况" xfId="843"/>
    <cellStyle name="差_2012年大中修计划（全署）_南汇所_样板村汇总_南汇所2013年中检查各镇考核评分表（已打分）" xfId="844"/>
    <cellStyle name="差_2012年大中修计划（全署）_南汇所_样板村汇总_年中考核" xfId="845"/>
    <cellStyle name="差_2012年大中修计划（全署）_南汇所_样板村及星级河道创建计划表、绿化培训报名（祝桥）" xfId="846"/>
    <cellStyle name="差_2012年大中修计划（全署）_南汇所_样板村及星级河道创建计划表、绿化培训报名（祝桥）_16.11.10-580座桥梁基本信息表" xfId="847"/>
    <cellStyle name="差_2012年大中修计划（全署）_南汇所_样板村及星级河道创建计划表、绿化培训报名（祝桥）_17年1标报价-每桥报价清单、明细表17年7月" xfId="848"/>
    <cellStyle name="差_2012年大中修计划（全署）_南汇所_样板村及星级河道创建计划表、绿化培训报名（祝桥）_17年3标报价-每桥报价清单、明细表17年7月" xfId="849"/>
    <cellStyle name="差_2012年大中修计划（全署）_南汇所_样板村及星级河道创建计划表、绿化培训报名（祝桥）_17年新2标报价-每座桥计算、明细表2017年10月" xfId="850"/>
    <cellStyle name="差_2012年大中修计划（全署）_南汇所_样板村及星级河道创建计划表、绿化培训报名（祝桥）_1标2017.4.1-2017.7 .31养护经费" xfId="851"/>
    <cellStyle name="差_2012年大中修计划（全署）_南汇所_样板村及星级河道创建计划表、绿化培训报名（祝桥）_2016年1标区管农桥养护投标价" xfId="852"/>
    <cellStyle name="差_2012年大中修计划（全署）_南汇所_样板村及星级河道创建计划表、绿化培训报名（祝桥）_20171018-573座养护资金汇总表附表+资金拨付附表" xfId="853"/>
    <cellStyle name="差_2012年大中修计划（全署）_南汇所_样板村及星级河道创建计划表、绿化培训报名（祝桥）_2017年区管农桥养护设施工程量汇总表（2标）16.11.22返回" xfId="854"/>
    <cellStyle name="差_2012年大中修计划（全署）_南汇所_样板村及星级河道创建计划表、绿化培训报名（祝桥）_2017年区管农桥养护设施工程量汇总表（2标）16.11.22返回_20171018-573座养护资金汇总表附表+资金拨付附表" xfId="855"/>
    <cellStyle name="差_2012年大中修计划（全署）_南汇所_样板村及星级河道创建计划表、绿化培训报名（祝桥）_2017年区管农桥养护设施工程量汇总表（2标）16.11.22返回_20180422朝农公路桥养护经费" xfId="856"/>
    <cellStyle name="差_2012年大中修计划（全署）_南汇所_样板村及星级河道创建计划表、绿化培训报名（祝桥）_2017年区管农桥养护设施工程量汇总表（2标）16.11.22返回_养护三标报价清单、明细表171010" xfId="857"/>
    <cellStyle name="差_2012年大中修计划（全署）_南汇所_样板村及星级河道创建计划表、绿化培训报名（祝桥）_2017年区管农桥养护设施工程量汇总表（3标）16.12.6返回新" xfId="858"/>
    <cellStyle name="差_2012年大中修计划（全署）_南汇所_样板村及星级河道创建计划表、绿化培训报名（祝桥）_2017年区管农桥养护设施工程量汇总表（3标）16.12.6返回新_20171018-573座养护资金汇总表附表+资金拨付附表" xfId="859"/>
    <cellStyle name="差_2012年大中修计划（全署）_南汇所_样板村及星级河道创建计划表、绿化培训报名（祝桥）_2017年区管农桥养护设施工程量汇总表（3标）16.12.6返回新_20180422朝农公路桥养护经费" xfId="860"/>
    <cellStyle name="差_2012年大中修计划（全署）_南汇所_样板村及星级河道创建计划表、绿化培训报名（祝桥）_2017年区管农桥养护设施工程量汇总表（3标）16.12.6返回新_养护三标报价清单、明细表171010" xfId="861"/>
    <cellStyle name="差_2012年大中修计划（全署）_南汇所_样板村及星级河道创建计划表、绿化培训报名（祝桥）_2标2017.4.1-2017.7 .31养护经费" xfId="862"/>
    <cellStyle name="差_2012年大中修计划（全署）_南汇所_样板村及星级河道创建计划表、绿化培训报名（祝桥）_3标大芦线设施量明细+经费16.9.29" xfId="863"/>
    <cellStyle name="差_2012年大中修计划（全署）_南汇所_样板村及星级河道创建计划表、绿化培训报名（祝桥）_3标大芦线设施量明细+经费16.9.29_1标2017.4.1-2017.7 .31养护经费" xfId="864"/>
    <cellStyle name="差_2012年大中修计划（全署）_南汇所_样板村及星级河道创建计划表、绿化培训报名（祝桥）_3标大芦线设施量明细+经费16.9.29_张家浜两侧（代防汛通道）接管桥梁明细表+养护经费" xfId="865"/>
    <cellStyle name="差_2012年大中修计划（全署）_南汇所_样板村及星级河道创建计划表、绿化培训报名（祝桥）_3标大芦线设施量明细+经费16.9.29_赵家沟防汛通道7座接管桥梁明细表+养护经费" xfId="866"/>
    <cellStyle name="差_2012年大中修计划（全署）_南汇所_样板村及星级河道创建计划表、绿化培训报名（祝桥）_第二季度河道考核情况（周浦所）" xfId="867"/>
    <cellStyle name="差_2012年大中修计划（全署）_南汇所_样板村及星级河道创建计划表、绿化培训报名（祝桥）_附表：农桥养护资金汇总表+明细表" xfId="868"/>
    <cellStyle name="差_2012年大中修计划（全署）_南汇所_样板村及星级河道创建计划表、绿化培训报名（祝桥）_扣三标五丰路桥养护资金2016年1月份2018年5月" xfId="869"/>
    <cellStyle name="差_2012年大中修计划（全署）_南汇所_样板村及星级河道创建计划表、绿化培训报名（祝桥）_南汇所2013年中检查各镇考核评分表（已打分）" xfId="870"/>
    <cellStyle name="差_2012年大中修计划（全署）_南汇所_样板村及星级河道创建计划表、绿化培训报名（祝桥）_南片二标6.17" xfId="871"/>
    <cellStyle name="差_2012年大中修计划（全署）_南汇所_样板村及星级河道创建计划表、绿化培训报名（祝桥）_桥梁按河道进行编号16.6.13" xfId="872"/>
    <cellStyle name="差_2012年大中修计划（全署）_南汇所_样板村及星级河道创建计划表、绿化培训报名（祝桥）_桥梁按河道进行编号16.6.8" xfId="873"/>
    <cellStyle name="差_2012年大中修计划（全署）_南汇所_样板村及星级河道创建计划表、绿化培训报名（祝桥）_外环运河、长界港接管桥梁明细表+养护经费9.30" xfId="874"/>
    <cellStyle name="差_2012年大中修计划（全署）_南汇所_样板村及星级河道创建计划表、绿化培训报名（祝桥）_修正  附表2：区管农桥养护设施工程量汇总表（1标）10.26" xfId="875"/>
    <cellStyle name="差_2012年大中修计划（全署）_南汇所_样板村及星级河道创建计划表、绿化培训报名（祝桥）_养护二标桥梁河道分部明细16.6.8" xfId="876"/>
    <cellStyle name="差_2012年大中修计划（全署）_南汇所_样板村及星级河道创建计划表、绿化培训报名（祝桥）_养护二标桥梁河道分部明细16.6.8_16.10.24-580座桥梁基本信息表" xfId="877"/>
    <cellStyle name="差_2012年大中修计划（全署）_南汇所_样板村及星级河道创建计划表、绿化培训报名（祝桥）_养护二标桥梁河道分部明细16.6.8_桥梁按河道进行编号16.10.12汇总" xfId="878"/>
    <cellStyle name="差_2012年大中修计划（全署）_南汇所_样板村及星级河道创建计划表、绿化培训报名（祝桥）_养护二标桥梁河道分部明细16.6.8_桥梁按河道进行编号16.6.13-给养护单位校对-三标返回" xfId="879"/>
    <cellStyle name="差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2标）16.11.22返回" xfId="880"/>
    <cellStyle name="差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2标）16.11.22返回_20171018-573座养护资金汇总表附表+资金拨付附表" xfId="881"/>
    <cellStyle name="差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2标）16.11.22返回_20180422朝农公路桥养护经费" xfId="882"/>
    <cellStyle name="差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2标）16.11.22返回_养护三标报价清单、明细表171010" xfId="883"/>
    <cellStyle name="差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3标）16.12.6返回新" xfId="884"/>
    <cellStyle name="差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3标）16.12.6返回新_20171018-573座养护资金汇总表附表+资金拨付附表" xfId="885"/>
    <cellStyle name="差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3标）16.12.6返回新_20180422朝农公路桥养护经费" xfId="886"/>
    <cellStyle name="差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3标）16.12.6返回新_养护三标报价清单、明细表171010" xfId="887"/>
    <cellStyle name="差_2012年大中修计划（全署）_南汇所_样板村及星级河道创建计划表、绿化培训报名（祝桥）_养护二标桥梁河道分部明细16.6.8_桥梁按河道进行编号16.6.13-给养护单位校对一标返回)" xfId="888"/>
    <cellStyle name="差_2012年大中修计划（全署）_南汇所_样板村及星级河道创建计划表、绿化培训报名（祝桥）_养护三标报价清单、明细表171010" xfId="889"/>
    <cellStyle name="差_2012年大中修计划（全署）_南汇所_样板村及星级河道创建计划表、绿化培训报名（祝桥）_养护三标桥梁河道分部明细-改16.6.8" xfId="890"/>
    <cellStyle name="差_2012年大中修计划（全署）_南汇所_样板村及星级河道创建计划表、绿化培训报名（祝桥）_养护三标桥梁河道分部明细-改16.6.8_16.10.24-580座桥梁基本信息表" xfId="891"/>
    <cellStyle name="差_2012年大中修计划（全署）_南汇所_样板村及星级河道创建计划表、绿化培训报名（祝桥）_养护三标桥梁河道分部明细-改16.6.8_桥梁按河道进行编号16.10.12汇总" xfId="892"/>
    <cellStyle name="差_2012年大中修计划（全署）_南汇所_样板村及星级河道创建计划表、绿化培训报名（祝桥）_养护三标桥梁河道分部明细-改16.6.8_桥梁按河道进行编号16.6.13-给养护单位校对-三标返回" xfId="893"/>
    <cellStyle name="差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2标）16.11.22返回" xfId="894"/>
    <cellStyle name="差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2标）16.11.22返回_20171018-573座养护资金汇总表附表+资金拨付附表" xfId="895"/>
    <cellStyle name="差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2标）16.11.22返回_20180422朝农公路桥养护经费" xfId="896"/>
    <cellStyle name="差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2标）16.11.22返回_养护三标报价清单、明细表171010" xfId="897"/>
    <cellStyle name="差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3标）16.12.6返回新" xfId="898"/>
    <cellStyle name="差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3标）16.12.6返回新_20171018-573座养护资金汇总表附表+资金拨付附表" xfId="899"/>
    <cellStyle name="差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3标）16.12.6返回新_20180422朝农公路桥养护经费" xfId="900"/>
    <cellStyle name="差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3标）16.12.6返回新_养护三标报价清单、明细表171010" xfId="901"/>
    <cellStyle name="差_2012年大中修计划（全署）_南汇所_样板村及星级河道创建计划表、绿化培训报名（祝桥）_养护三标桥梁河道分部明细-改16.6.8_桥梁按河道进行编号16.6.13-给养护单位校对一标返回)" xfId="902"/>
    <cellStyle name="差_2012年大中修计划（全署）_南汇所_样板村及星级河道创建计划表、绿化培训报名（祝桥）_张家浜两侧（代防汛通道）接管桥梁明细表+养护经费" xfId="903"/>
    <cellStyle name="差_2012年大中修计划（全署）_南汇所_样板村及星级河道创建计划表、绿化培训报名（祝桥）_赵家沟防汛通道7座接管桥梁明细表+养护经费" xfId="904"/>
    <cellStyle name="差_2012年大中修计划（全署）_南汇所_张家浜两侧（代防汛通道）接管桥梁明细表+养护经费" xfId="905"/>
    <cellStyle name="差_2012年大中修计划（全署）_南汇所_赵家沟防汛通道7座接管桥梁明细表+养护经费" xfId="906"/>
    <cellStyle name="差_2012年大中修计划（全署）_南汇所_周康航新 样板村创建表" xfId="907"/>
    <cellStyle name="差_2012年大中修计划（全署）_南汇所_周康航新 样板村创建表_16.11.10-580座桥梁基本信息表" xfId="908"/>
    <cellStyle name="差_2012年大中修计划（全署）_南汇所_周康航新 样板村创建表_17年1标报价-每桥报价清单、明细表17年7月" xfId="909"/>
    <cellStyle name="差_2012年大中修计划（全署）_南汇所_周康航新 样板村创建表_17年3标报价-每桥报价清单、明细表17年7月" xfId="910"/>
    <cellStyle name="差_2012年大中修计划（全署）_南汇所_周康航新 样板村创建表_17年新2标报价-每座桥计算、明细表2017年10月" xfId="911"/>
    <cellStyle name="差_2012年大中修计划（全署）_南汇所_周康航新 样板村创建表_1标2017.4.1-2017.7 .31养护经费" xfId="912"/>
    <cellStyle name="差_2012年大中修计划（全署）_南汇所_周康航新 样板村创建表_2016年1标区管农桥养护投标价" xfId="913"/>
    <cellStyle name="差_2012年大中修计划（全署）_南汇所_周康航新 样板村创建表_20171018-573座养护资金汇总表附表+资金拨付附表" xfId="914"/>
    <cellStyle name="差_2012年大中修计划（全署）_南汇所_周康航新 样板村创建表_2017年区管农桥养护设施工程量汇总表（2标）16.11.22返回" xfId="915"/>
    <cellStyle name="差_2012年大中修计划（全署）_南汇所_周康航新 样板村创建表_2017年区管农桥养护设施工程量汇总表（2标）16.11.22返回_20171018-573座养护资金汇总表附表+资金拨付附表" xfId="916"/>
    <cellStyle name="差_2012年大中修计划（全署）_南汇所_周康航新 样板村创建表_2017年区管农桥养护设施工程量汇总表（2标）16.11.22返回_20180422朝农公路桥养护经费" xfId="917"/>
    <cellStyle name="差_2012年大中修计划（全署）_南汇所_周康航新 样板村创建表_2017年区管农桥养护设施工程量汇总表（2标）16.11.22返回_养护三标报价清单、明细表171010" xfId="918"/>
    <cellStyle name="差_2012年大中修计划（全署）_南汇所_周康航新 样板村创建表_2017年区管农桥养护设施工程量汇总表（3标）16.12.6返回新" xfId="919"/>
    <cellStyle name="差_2012年大中修计划（全署）_南汇所_周康航新 样板村创建表_2017年区管农桥养护设施工程量汇总表（3标）16.12.6返回新_20171018-573座养护资金汇总表附表+资金拨付附表" xfId="920"/>
    <cellStyle name="差_2012年大中修计划（全署）_南汇所_周康航新 样板村创建表_2017年区管农桥养护设施工程量汇总表（3标）16.12.6返回新_20180422朝农公路桥养护经费" xfId="921"/>
    <cellStyle name="差_2012年大中修计划（全署）_南汇所_周康航新 样板村创建表_2017年区管农桥养护设施工程量汇总表（3标）16.12.6返回新_养护三标报价清单、明细表171010" xfId="922"/>
    <cellStyle name="差_2012年大中修计划（全署）_南汇所_周康航新 样板村创建表_2标2017.4.1-2017.7 .31养护经费" xfId="923"/>
    <cellStyle name="差_2012年大中修计划（全署）_南汇所_周康航新 样板村创建表_3标大芦线设施量明细+经费16.9.29" xfId="924"/>
    <cellStyle name="差_2012年大中修计划（全署）_南汇所_周康航新 样板村创建表_3标大芦线设施量明细+经费16.9.29_1标2017.4.1-2017.7 .31养护经费" xfId="925"/>
    <cellStyle name="差_2012年大中修计划（全署）_南汇所_周康航新 样板村创建表_3标大芦线设施量明细+经费16.9.29_张家浜两侧（代防汛通道）接管桥梁明细表+养护经费" xfId="926"/>
    <cellStyle name="差_2012年大中修计划（全署）_南汇所_周康航新 样板村创建表_3标大芦线设施量明细+经费16.9.29_赵家沟防汛通道7座接管桥梁明细表+养护经费" xfId="927"/>
    <cellStyle name="差_2012年大中修计划（全署）_南汇所_周康航新 样板村创建表_第二季度河道考核情况（周浦所）" xfId="928"/>
    <cellStyle name="差_2012年大中修计划（全署）_南汇所_周康航新 样板村创建表_附表：农桥养护资金汇总表+明细表" xfId="929"/>
    <cellStyle name="差_2012年大中修计划（全署）_南汇所_周康航新 样板村创建表_扣三标五丰路桥养护资金2016年1月份2018年5月" xfId="930"/>
    <cellStyle name="差_2012年大中修计划（全署）_南汇所_周康航新 样板村创建表_南汇所2013年中检查各镇考核评分表（已打分）" xfId="931"/>
    <cellStyle name="差_2012年大中修计划（全署）_南汇所_周康航新 样板村创建表_南片二标6.17" xfId="932"/>
    <cellStyle name="差_2012年大中修计划（全署）_南汇所_周康航新 样板村创建表_桥梁按河道进行编号16.6.13" xfId="933"/>
    <cellStyle name="差_2012年大中修计划（全署）_南汇所_周康航新 样板村创建表_桥梁按河道进行编号16.6.8" xfId="934"/>
    <cellStyle name="差_2012年大中修计划（全署）_南汇所_周康航新 样板村创建表_外环运河、长界港接管桥梁明细表+养护经费9.30" xfId="935"/>
    <cellStyle name="差_2012年大中修计划（全署）_南汇所_周康航新 样板村创建表_修正  附表2：区管农桥养护设施工程量汇总表（1标）10.26" xfId="936"/>
    <cellStyle name="差_2012年大中修计划（全署）_南汇所_周康航新 样板村创建表_养护二标桥梁河道分部明细16.6.8" xfId="937"/>
    <cellStyle name="差_2012年大中修计划（全署）_南汇所_周康航新 样板村创建表_养护二标桥梁河道分部明细16.6.8_16.10.24-580座桥梁基本信息表" xfId="938"/>
    <cellStyle name="差_2012年大中修计划（全署）_南汇所_周康航新 样板村创建表_养护二标桥梁河道分部明细16.6.8_桥梁按河道进行编号16.10.12汇总" xfId="939"/>
    <cellStyle name="差_2012年大中修计划（全署）_南汇所_周康航新 样板村创建表_养护二标桥梁河道分部明细16.6.8_桥梁按河道进行编号16.6.13-给养护单位校对-三标返回" xfId="940"/>
    <cellStyle name="差_2012年大中修计划（全署）_南汇所_周康航新 样板村创建表_养护二标桥梁河道分部明细16.6.8_桥梁按河道进行编号16.6.13-给养护单位校对-三标返回_2017年区管农桥养护设施工程量汇总表（2标）16.11.22返回" xfId="941"/>
    <cellStyle name="差_2012年大中修计划（全署）_南汇所_周康航新 样板村创建表_养护二标桥梁河道分部明细16.6.8_桥梁按河道进行编号16.6.13-给养护单位校对-三标返回_2017年区管农桥养护设施工程量汇总表（2标）16.11.22返回_20171018-573座养护资金汇总表附表+资金拨付附表" xfId="942"/>
    <cellStyle name="差_2012年大中修计划（全署）_南汇所_周康航新 样板村创建表_养护二标桥梁河道分部明细16.6.8_桥梁按河道进行编号16.6.13-给养护单位校对-三标返回_2017年区管农桥养护设施工程量汇总表（2标）16.11.22返回_20180422朝农公路桥养护经费" xfId="943"/>
    <cellStyle name="差_2012年大中修计划（全署）_南汇所_周康航新 样板村创建表_养护二标桥梁河道分部明细16.6.8_桥梁按河道进行编号16.6.13-给养护单位校对-三标返回_2017年区管农桥养护设施工程量汇总表（2标）16.11.22返回_养护三标报价清单、明细表171010" xfId="944"/>
    <cellStyle name="差_2012年大中修计划（全署）_南汇所_周康航新 样板村创建表_养护二标桥梁河道分部明细16.6.8_桥梁按河道进行编号16.6.13-给养护单位校对-三标返回_2017年区管农桥养护设施工程量汇总表（3标）16.12.6返回新" xfId="945"/>
    <cellStyle name="差_2012年大中修计划（全署）_南汇所_周康航新 样板村创建表_养护二标桥梁河道分部明细16.6.8_桥梁按河道进行编号16.6.13-给养护单位校对-三标返回_2017年区管农桥养护设施工程量汇总表（3标）16.12.6返回新_20171018-573座养护资金汇总表附表+资金拨付附表" xfId="946"/>
    <cellStyle name="差_2012年大中修计划（全署）_南汇所_周康航新 样板村创建表_养护二标桥梁河道分部明细16.6.8_桥梁按河道进行编号16.6.13-给养护单位校对-三标返回_2017年区管农桥养护设施工程量汇总表（3标）16.12.6返回新_20180422朝农公路桥养护经费" xfId="947"/>
    <cellStyle name="差_2012年大中修计划（全署）_南汇所_周康航新 样板村创建表_养护二标桥梁河道分部明细16.6.8_桥梁按河道进行编号16.6.13-给养护单位校对-三标返回_2017年区管农桥养护设施工程量汇总表（3标）16.12.6返回新_养护三标报价清单、明细表171010" xfId="948"/>
    <cellStyle name="差_2012年大中修计划（全署）_南汇所_周康航新 样板村创建表_养护二标桥梁河道分部明细16.6.8_桥梁按河道进行编号16.6.13-给养护单位校对一标返回)" xfId="949"/>
    <cellStyle name="差_2012年大中修计划（全署）_南汇所_周康航新 样板村创建表_养护三标报价清单、明细表171010" xfId="950"/>
    <cellStyle name="差_2012年大中修计划（全署）_南汇所_周康航新 样板村创建表_养护三标桥梁河道分部明细-改16.6.8" xfId="951"/>
    <cellStyle name="差_2012年大中修计划（全署）_南汇所_周康航新 样板村创建表_养护三标桥梁河道分部明细-改16.6.8_16.10.24-580座桥梁基本信息表" xfId="952"/>
    <cellStyle name="差_2012年大中修计划（全署）_南汇所_周康航新 样板村创建表_养护三标桥梁河道分部明细-改16.6.8_桥梁按河道进行编号16.10.12汇总" xfId="953"/>
    <cellStyle name="差_2012年大中修计划（全署）_南汇所_周康航新 样板村创建表_养护三标桥梁河道分部明细-改16.6.8_桥梁按河道进行编号16.6.13-给养护单位校对-三标返回" xfId="954"/>
    <cellStyle name="差_2012年大中修计划（全署）_南汇所_周康航新 样板村创建表_养护三标桥梁河道分部明细-改16.6.8_桥梁按河道进行编号16.6.13-给养护单位校对-三标返回_2017年区管农桥养护设施工程量汇总表（2标）16.11.22返回" xfId="955"/>
    <cellStyle name="差_2012年大中修计划（全署）_南汇所_周康航新 样板村创建表_养护三标桥梁河道分部明细-改16.6.8_桥梁按河道进行编号16.6.13-给养护单位校对-三标返回_2017年区管农桥养护设施工程量汇总表（2标）16.11.22返回_20171018-573座养护资金汇总表附表+资金拨付附表" xfId="956"/>
    <cellStyle name="差_2012年大中修计划（全署）_南汇所_周康航新 样板村创建表_养护三标桥梁河道分部明细-改16.6.8_桥梁按河道进行编号16.6.13-给养护单位校对-三标返回_2017年区管农桥养护设施工程量汇总表（2标）16.11.22返回_20180422朝农公路桥养护经费" xfId="957"/>
    <cellStyle name="差_2012年大中修计划（全署）_南汇所_周康航新 样板村创建表_养护三标桥梁河道分部明细-改16.6.8_桥梁按河道进行编号16.6.13-给养护单位校对-三标返回_2017年区管农桥养护设施工程量汇总表（2标）16.11.22返回_养护三标报价清单、明细表171010" xfId="958"/>
    <cellStyle name="差_2012年大中修计划（全署）_南汇所_周康航新 样板村创建表_养护三标桥梁河道分部明细-改16.6.8_桥梁按河道进行编号16.6.13-给养护单位校对-三标返回_2017年区管农桥养护设施工程量汇总表（3标）16.12.6返回新" xfId="959"/>
    <cellStyle name="差_2012年大中修计划（全署）_南汇所_周康航新 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960"/>
    <cellStyle name="差_2012年大中修计划（全署）_南汇所_周康航新 样板村创建表_养护三标桥梁河道分部明细-改16.6.8_桥梁按河道进行编号16.6.13-给养护单位校对-三标返回_2017年区管农桥养护设施工程量汇总表（3标）16.12.6返回新_20180422朝农公路桥养护经费" xfId="961"/>
    <cellStyle name="差_2012年大中修计划（全署）_南汇所_周康航新 样板村创建表_养护三标桥梁河道分部明细-改16.6.8_桥梁按河道进行编号16.6.13-给养护单位校对-三标返回_2017年区管农桥养护设施工程量汇总表（3标）16.12.6返回新_养护三标报价清单、明细表171010" xfId="962"/>
    <cellStyle name="差_2012年大中修计划（全署）_南汇所_周康航新 样板村创建表_养护三标桥梁河道分部明细-改16.6.8_桥梁按河道进行编号16.6.13-给养护单位校对一标返回)" xfId="963"/>
    <cellStyle name="差_2012年大中修计划（全署）_南汇所_周康航新 样板村创建表_张家浜两侧（代防汛通道）接管桥梁明细表+养护经费" xfId="964"/>
    <cellStyle name="差_2012年大中修计划（全署）_南汇所_周康航新 样板村创建表_赵家沟防汛通道7座接管桥梁明细表+养护经费" xfId="965"/>
    <cellStyle name="差_2012年大中修计划（全署）_南汇所2013年中检查各镇考核评分表（已打分）" xfId="966"/>
    <cellStyle name="差_2012年大中修计划（全署）_年中考核" xfId="967"/>
    <cellStyle name="差_2012年大中修计划（全署）_新建 Microsoft Excel 工作表" xfId="968"/>
    <cellStyle name="差_2012年大中修计划（全署）_周康航新 样板村创建表" xfId="969"/>
    <cellStyle name="差_2012年大中修计划（全署）_周康航新 样板村创建表_16.11.10-580座桥梁基本信息表" xfId="970"/>
    <cellStyle name="差_2012年大中修计划（全署）_周康航新 样板村创建表_17年1标报价-每桥报价清单、明细表17年7月" xfId="971"/>
    <cellStyle name="差_2012年大中修计划（全署）_周康航新 样板村创建表_17年3标报价-每桥报价清单、明细表17年7月" xfId="972"/>
    <cellStyle name="差_2012年大中修计划（全署）_周康航新 样板村创建表_17年新2标报价-每座桥计算、明细表2017年10月" xfId="973"/>
    <cellStyle name="差_2012年大中修计划（全署）_周康航新 样板村创建表_1标2017.4.1-2017.7 .31养护经费" xfId="974"/>
    <cellStyle name="差_2012年大中修计划（全署）_周康航新 样板村创建表_2016年1标区管农桥养护投标价" xfId="975"/>
    <cellStyle name="差_2012年大中修计划（全署）_周康航新 样板村创建表_20171018-573座养护资金汇总表附表+资金拨付附表" xfId="976"/>
    <cellStyle name="差_2012年大中修计划（全署）_周康航新 样板村创建表_2017年区管农桥养护设施工程量汇总表（2标）16.11.22返回" xfId="977"/>
    <cellStyle name="差_2012年大中修计划（全署）_周康航新 样板村创建表_2017年区管农桥养护设施工程量汇总表（2标）16.11.22返回_20171018-573座养护资金汇总表附表+资金拨付附表" xfId="978"/>
    <cellStyle name="差_2012年大中修计划（全署）_周康航新 样板村创建表_2017年区管农桥养护设施工程量汇总表（2标）16.11.22返回_20180422朝农公路桥养护经费" xfId="979"/>
    <cellStyle name="差_2012年大中修计划（全署）_周康航新 样板村创建表_2017年区管农桥养护设施工程量汇总表（2标）16.11.22返回_养护三标报价清单、明细表171010" xfId="980"/>
    <cellStyle name="差_2012年大中修计划（全署）_周康航新 样板村创建表_2017年区管农桥养护设施工程量汇总表（3标）16.12.6返回新" xfId="981"/>
    <cellStyle name="差_2012年大中修计划（全署）_周康航新 样板村创建表_2017年区管农桥养护设施工程量汇总表（3标）16.12.6返回新_20171018-573座养护资金汇总表附表+资金拨付附表" xfId="982"/>
    <cellStyle name="差_2012年大中修计划（全署）_周康航新 样板村创建表_2017年区管农桥养护设施工程量汇总表（3标）16.12.6返回新_20180422朝农公路桥养护经费" xfId="983"/>
    <cellStyle name="差_2012年大中修计划（全署）_周康航新 样板村创建表_2017年区管农桥养护设施工程量汇总表（3标）16.12.6返回新_养护三标报价清单、明细表171010" xfId="984"/>
    <cellStyle name="差_2012年大中修计划（全署）_周康航新 样板村创建表_2标2017.4.1-2017.7 .31养护经费" xfId="985"/>
    <cellStyle name="差_2012年大中修计划（全署）_周康航新 样板村创建表_3标大芦线设施量明细+经费16.9.29" xfId="986"/>
    <cellStyle name="差_2012年大中修计划（全署）_周康航新 样板村创建表_3标大芦线设施量明细+经费16.9.29_1标2017.4.1-2017.7 .31养护经费" xfId="987"/>
    <cellStyle name="差_2012年大中修计划（全署）_周康航新 样板村创建表_3标大芦线设施量明细+经费16.9.29_张家浜两侧（代防汛通道）接管桥梁明细表+养护经费" xfId="988"/>
    <cellStyle name="差_2012年大中修计划（全署）_周康航新 样板村创建表_3标大芦线设施量明细+经费16.9.29_赵家沟防汛通道7座接管桥梁明细表+养护经费" xfId="989"/>
    <cellStyle name="差_2012年大中修计划（全署）_周康航新 样板村创建表_第二季度河道考核情况（周浦所）" xfId="990"/>
    <cellStyle name="差_2012年大中修计划（全署）_周康航新 样板村创建表_附表：农桥养护资金汇总表+明细表" xfId="991"/>
    <cellStyle name="差_2012年大中修计划（全署）_周康航新 样板村创建表_扣三标五丰路桥养护资金2016年1月份2018年5月" xfId="992"/>
    <cellStyle name="差_2012年大中修计划（全署）_周康航新 样板村创建表_南汇所2013年中检查各镇考核评分表（已打分）" xfId="993"/>
    <cellStyle name="差_2012年大中修计划（全署）_周康航新 样板村创建表_南片二标6.17" xfId="994"/>
    <cellStyle name="差_2012年大中修计划（全署）_周康航新 样板村创建表_桥梁按河道进行编号16.6.13" xfId="995"/>
    <cellStyle name="差_2012年大中修计划（全署）_周康航新 样板村创建表_桥梁按河道进行编号16.6.8" xfId="996"/>
    <cellStyle name="差_2012年大中修计划（全署）_周康航新 样板村创建表_外环运河、长界港接管桥梁明细表+养护经费9.30" xfId="997"/>
    <cellStyle name="差_2012年大中修计划（全署）_周康航新 样板村创建表_修正  附表2：区管农桥养护设施工程量汇总表（1标）10.26" xfId="998"/>
    <cellStyle name="差_2012年大中修计划（全署）_周康航新 样板村创建表_养护二标桥梁河道分部明细16.6.8" xfId="999"/>
    <cellStyle name="差_2012年大中修计划（全署）_周康航新 样板村创建表_养护二标桥梁河道分部明细16.6.8_16.10.24-580座桥梁基本信息表" xfId="1000"/>
    <cellStyle name="差_2012年大中修计划（全署）_周康航新 样板村创建表_养护二标桥梁河道分部明细16.6.8_桥梁按河道进行编号16.10.12汇总" xfId="1001"/>
    <cellStyle name="差_2012年大中修计划（全署）_周康航新 样板村创建表_养护二标桥梁河道分部明细16.6.8_桥梁按河道进行编号16.6.13-给养护单位校对-三标返回" xfId="1002"/>
    <cellStyle name="差_2012年大中修计划（全署）_周康航新 样板村创建表_养护二标桥梁河道分部明细16.6.8_桥梁按河道进行编号16.6.13-给养护单位校对-三标返回_2017年区管农桥养护设施工程量汇总表（2标）16.11.22返回" xfId="1003"/>
    <cellStyle name="差_2012年大中修计划（全署）_周康航新 样板村创建表_养护二标桥梁河道分部明细16.6.8_桥梁按河道进行编号16.6.13-给养护单位校对-三标返回_2017年区管农桥养护设施工程量汇总表（2标）16.11.22返回_20171018-573座养护资金汇总表附表+资金拨付附表" xfId="1004"/>
    <cellStyle name="差_2012年大中修计划（全署）_周康航新 样板村创建表_养护二标桥梁河道分部明细16.6.8_桥梁按河道进行编号16.6.13-给养护单位校对-三标返回_2017年区管农桥养护设施工程量汇总表（2标）16.11.22返回_20180422朝农公路桥养护经费" xfId="1005"/>
    <cellStyle name="差_2012年大中修计划（全署）_周康航新 样板村创建表_养护二标桥梁河道分部明细16.6.8_桥梁按河道进行编号16.6.13-给养护单位校对-三标返回_2017年区管农桥养护设施工程量汇总表（2标）16.11.22返回_养护三标报价清单、明细表171010" xfId="1006"/>
    <cellStyle name="差_2012年大中修计划（全署）_周康航新 样板村创建表_养护二标桥梁河道分部明细16.6.8_桥梁按河道进行编号16.6.13-给养护单位校对-三标返回_2017年区管农桥养护设施工程量汇总表（3标）16.12.6返回新" xfId="1007"/>
    <cellStyle name="差_2012年大中修计划（全署）_周康航新 样板村创建表_养护二标桥梁河道分部明细16.6.8_桥梁按河道进行编号16.6.13-给养护单位校对-三标返回_2017年区管农桥养护设施工程量汇总表（3标）16.12.6返回新_20171018-573座养护资金汇总表附表+资金拨付附表" xfId="1008"/>
    <cellStyle name="差_2012年大中修计划（全署）_周康航新 样板村创建表_养护二标桥梁河道分部明细16.6.8_桥梁按河道进行编号16.6.13-给养护单位校对-三标返回_2017年区管农桥养护设施工程量汇总表（3标）16.12.6返回新_20180422朝农公路桥养护经费" xfId="1009"/>
    <cellStyle name="差_2012年大中修计划（全署）_周康航新 样板村创建表_养护二标桥梁河道分部明细16.6.8_桥梁按河道进行编号16.6.13-给养护单位校对-三标返回_2017年区管农桥养护设施工程量汇总表（3标）16.12.6返回新_养护三标报价清单、明细表171010" xfId="1010"/>
    <cellStyle name="差_2012年大中修计划（全署）_周康航新 样板村创建表_养护二标桥梁河道分部明细16.6.8_桥梁按河道进行编号16.6.13-给养护单位校对一标返回)" xfId="1011"/>
    <cellStyle name="差_2012年大中修计划（全署）_周康航新 样板村创建表_养护三标报价清单、明细表171010" xfId="1012"/>
    <cellStyle name="差_2012年大中修计划（全署）_周康航新 样板村创建表_养护三标桥梁河道分部明细-改16.6.8" xfId="1013"/>
    <cellStyle name="差_2012年大中修计划（全署）_周康航新 样板村创建表_养护三标桥梁河道分部明细-改16.6.8_16.10.24-580座桥梁基本信息表" xfId="1014"/>
    <cellStyle name="差_2012年大中修计划（全署）_周康航新 样板村创建表_养护三标桥梁河道分部明细-改16.6.8_桥梁按河道进行编号16.10.12汇总" xfId="1015"/>
    <cellStyle name="差_2012年大中修计划（全署）_周康航新 样板村创建表_养护三标桥梁河道分部明细-改16.6.8_桥梁按河道进行编号16.6.13-给养护单位校对-三标返回" xfId="1016"/>
    <cellStyle name="差_2012年大中修计划（全署）_周康航新 样板村创建表_养护三标桥梁河道分部明细-改16.6.8_桥梁按河道进行编号16.6.13-给养护单位校对-三标返回_2017年区管农桥养护设施工程量汇总表（2标）16.11.22返回" xfId="1017"/>
    <cellStyle name="差_2012年大中修计划（全署）_周康航新 样板村创建表_养护三标桥梁河道分部明细-改16.6.8_桥梁按河道进行编号16.6.13-给养护单位校对-三标返回_2017年区管农桥养护设施工程量汇总表（2标）16.11.22返回_20171018-573座养护资金汇总表附表+资金拨付附表" xfId="1018"/>
    <cellStyle name="差_2012年大中修计划（全署）_周康航新 样板村创建表_养护三标桥梁河道分部明细-改16.6.8_桥梁按河道进行编号16.6.13-给养护单位校对-三标返回_2017年区管农桥养护设施工程量汇总表（2标）16.11.22返回_20180422朝农公路桥养护经费" xfId="1019"/>
    <cellStyle name="差_2012年大中修计划（全署）_周康航新 样板村创建表_养护三标桥梁河道分部明细-改16.6.8_桥梁按河道进行编号16.6.13-给养护单位校对-三标返回_2017年区管农桥养护设施工程量汇总表（2标）16.11.22返回_养护三标报价清单、明细表171010" xfId="1020"/>
    <cellStyle name="差_2012年大中修计划（全署）_周康航新 样板村创建表_养护三标桥梁河道分部明细-改16.6.8_桥梁按河道进行编号16.6.13-给养护单位校对-三标返回_2017年区管农桥养护设施工程量汇总表（3标）16.12.6返回新" xfId="1021"/>
    <cellStyle name="差_2012年大中修计划（全署）_周康航新 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1022"/>
    <cellStyle name="差_2012年大中修计划（全署）_周康航新 样板村创建表_养护三标桥梁河道分部明细-改16.6.8_桥梁按河道进行编号16.6.13-给养护单位校对-三标返回_2017年区管农桥养护设施工程量汇总表（3标）16.12.6返回新_20180422朝农公路桥养护经费" xfId="1023"/>
    <cellStyle name="差_2012年大中修计划（全署）_周康航新 样板村创建表_养护三标桥梁河道分部明细-改16.6.8_桥梁按河道进行编号16.6.13-给养护单位校对-三标返回_2017年区管农桥养护设施工程量汇总表（3标）16.12.6返回新_养护三标报价清单、明细表171010" xfId="1024"/>
    <cellStyle name="差_2012年大中修计划（全署）_周康航新 样板村创建表_养护三标桥梁河道分部明细-改16.6.8_桥梁按河道进行编号16.6.13-给养护单位校对一标返回)" xfId="1025"/>
    <cellStyle name="差_2012年大中修计划（全署）_周康航新 样板村创建表_张家浜两侧（代防汛通道）接管桥梁明细表+养护经费" xfId="1026"/>
    <cellStyle name="差_2012年大中修计划（全署）_周康航新 样板村创建表_赵家沟防汛通道7座接管桥梁明细表+养护经费" xfId="1027"/>
    <cellStyle name="差_2013年高东镇管河道样板村" xfId="1028"/>
    <cellStyle name="差_2013年高东镇管河道样板村_16.11.10-580座桥梁基本信息表" xfId="1029"/>
    <cellStyle name="差_2013年高东镇管河道样板村_17年1标报价-每桥报价清单、明细表17年7月" xfId="1030"/>
    <cellStyle name="差_2013年高东镇管河道样板村_17年3标报价-每桥报价清单、明细表17年7月" xfId="1031"/>
    <cellStyle name="差_2013年高东镇管河道样板村_17年新2标报价-每座桥计算、明细表2017年10月" xfId="1032"/>
    <cellStyle name="差_2013年高东镇管河道样板村_1标2017.4.1-2017.7 .31养护经费" xfId="1033"/>
    <cellStyle name="差_2013年高东镇管河道样板村_2016年1标区管农桥养护投标价" xfId="1034"/>
    <cellStyle name="差_2013年高东镇管河道样板村_20171018-573座养护资金汇总表附表+资金拨付附表" xfId="1035"/>
    <cellStyle name="差_2013年高东镇管河道样板村_2017年区管农桥养护设施工程量汇总表（2标）16.11.22返回" xfId="1036"/>
    <cellStyle name="差_2013年高东镇管河道样板村_2017年区管农桥养护设施工程量汇总表（2标）16.11.22返回_20171018-573座养护资金汇总表附表+资金拨付附表" xfId="1037"/>
    <cellStyle name="差_2013年高东镇管河道样板村_2017年区管农桥养护设施工程量汇总表（2标）16.11.22返回_20180422朝农公路桥养护经费" xfId="1038"/>
    <cellStyle name="差_2013年高东镇管河道样板村_2017年区管农桥养护设施工程量汇总表（2标）16.11.22返回_养护三标报价清单、明细表171010" xfId="1039"/>
    <cellStyle name="差_2013年高东镇管河道样板村_2017年区管农桥养护设施工程量汇总表（3标）16.12.6返回新" xfId="1040"/>
    <cellStyle name="差_2013年高东镇管河道样板村_2017年区管农桥养护设施工程量汇总表（3标）16.12.6返回新_20171018-573座养护资金汇总表附表+资金拨付附表" xfId="1041"/>
    <cellStyle name="差_2013年高东镇管河道样板村_2017年区管农桥养护设施工程量汇总表（3标）16.12.6返回新_20180422朝农公路桥养护经费" xfId="1042"/>
    <cellStyle name="差_2013年高东镇管河道样板村_2017年区管农桥养护设施工程量汇总表（3标）16.12.6返回新_养护三标报价清单、明细表171010" xfId="1043"/>
    <cellStyle name="差_2013年高东镇管河道样板村_2标2017.4.1-2017.7 .31养护经费" xfId="1044"/>
    <cellStyle name="差_2013年高东镇管河道样板村_3标大芦线设施量明细+经费16.9.29" xfId="1045"/>
    <cellStyle name="差_2013年高东镇管河道样板村_3标大芦线设施量明细+经费16.9.29_1标2017.4.1-2017.7 .31养护经费" xfId="1046"/>
    <cellStyle name="差_2013年高东镇管河道样板村_3标大芦线设施量明细+经费16.9.29_张家浜两侧（代防汛通道）接管桥梁明细表+养护经费" xfId="1047"/>
    <cellStyle name="差_2013年高东镇管河道样板村_3标大芦线设施量明细+经费16.9.29_赵家沟防汛通道7座接管桥梁明细表+养护经费" xfId="1048"/>
    <cellStyle name="差_2013年高东镇管河道样板村_第二季度河道考核情况（周浦所）" xfId="1049"/>
    <cellStyle name="差_2013年高东镇管河道样板村_附表：农桥养护资金汇总表+明细表" xfId="1050"/>
    <cellStyle name="差_2013年高东镇管河道样板村_扣三标五丰路桥养护资金2016年1月份2018年5月" xfId="1051"/>
    <cellStyle name="差_2013年高东镇管河道样板村_南汇所2013年中检查各镇考核评分表（已打分）" xfId="1052"/>
    <cellStyle name="差_2013年高东镇管河道样板村_南片二标6.17" xfId="1053"/>
    <cellStyle name="差_2013年高东镇管河道样板村_外环运河、长界港接管桥梁明细表+养护经费9.30" xfId="1054"/>
    <cellStyle name="差_2013年高东镇管河道样板村_修正  附表2：区管农桥养护设施工程量汇总表（1标）10.26" xfId="1055"/>
    <cellStyle name="差_2013年高东镇管河道样板村_养护二标桥梁河道分部明细16.6.8" xfId="1056"/>
    <cellStyle name="差_2013年高东镇管河道样板村_养护二标桥梁河道分部明细16.6.8_桥梁按河道进行编号16.6.13-给养护单位校对-三标返回" xfId="1057"/>
    <cellStyle name="差_2013年高东镇管河道样板村_养护二标桥梁河道分部明细16.6.8_桥梁按河道进行编号16.6.13-给养护单位校对-三标返回_2017年区管农桥养护设施工程量汇总表（2标）16.11.22返回" xfId="1058"/>
    <cellStyle name="差_2013年高东镇管河道样板村_养护二标桥梁河道分部明细16.6.8_桥梁按河道进行编号16.6.13-给养护单位校对-三标返回_2017年区管农桥养护设施工程量汇总表（2标）16.11.22返回_20171018-573座养护资金汇总表附表+资金拨付附表" xfId="1059"/>
    <cellStyle name="差_2013年高东镇管河道样板村_养护二标桥梁河道分部明细16.6.8_桥梁按河道进行编号16.6.13-给养护单位校对-三标返回_2017年区管农桥养护设施工程量汇总表（2标）16.11.22返回_20180422朝农公路桥养护经费" xfId="1060"/>
    <cellStyle name="差_2013年高东镇管河道样板村_养护二标桥梁河道分部明细16.6.8_桥梁按河道进行编号16.6.13-给养护单位校对-三标返回_2017年区管农桥养护设施工程量汇总表（2标）16.11.22返回_养护三标报价清单、明细表171010" xfId="1061"/>
    <cellStyle name="差_2013年高东镇管河道样板村_养护二标桥梁河道分部明细16.6.8_桥梁按河道进行编号16.6.13-给养护单位校对-三标返回_2017年区管农桥养护设施工程量汇总表（3标）16.12.6返回新" xfId="1062"/>
    <cellStyle name="差_2013年高东镇管河道样板村_养护二标桥梁河道分部明细16.6.8_桥梁按河道进行编号16.6.13-给养护单位校对-三标返回_2017年区管农桥养护设施工程量汇总表（3标）16.12.6返回新_20171018-573座养护资金汇总表附表+资金拨付附表" xfId="1063"/>
    <cellStyle name="差_2013年高东镇管河道样板村_养护二标桥梁河道分部明细16.6.8_桥梁按河道进行编号16.6.13-给养护单位校对-三标返回_2017年区管农桥养护设施工程量汇总表（3标）16.12.6返回新_20180422朝农公路桥养护经费" xfId="1064"/>
    <cellStyle name="差_2013年高东镇管河道样板村_养护二标桥梁河道分部明细16.6.8_桥梁按河道进行编号16.6.13-给养护单位校对-三标返回_2017年区管农桥养护设施工程量汇总表（3标）16.12.6返回新_养护三标报价清单、明细表171010" xfId="1065"/>
    <cellStyle name="差_2013年高东镇管河道样板村_养护三标报价清单、明细表171010" xfId="1066"/>
    <cellStyle name="差_2013年高东镇管河道样板村_养护三标桥梁河道分部明细-改16.6.8" xfId="1067"/>
    <cellStyle name="差_2013年高东镇管河道样板村_养护三标桥梁河道分部明细-改16.6.8_桥梁按河道进行编号16.6.13-给养护单位校对-三标返回" xfId="1068"/>
    <cellStyle name="差_2013年高东镇管河道样板村_养护三标桥梁河道分部明细-改16.6.8_桥梁按河道进行编号16.6.13-给养护单位校对-三标返回_2017年区管农桥养护设施工程量汇总表（2标）16.11.22返回" xfId="1069"/>
    <cellStyle name="差_2013年高东镇管河道样板村_养护三标桥梁河道分部明细-改16.6.8_桥梁按河道进行编号16.6.13-给养护单位校对-三标返回_2017年区管农桥养护设施工程量汇总表（2标）16.11.22返回_20171018-573座养护资金汇总表附表+资金拨付附表" xfId="1070"/>
    <cellStyle name="差_2013年高东镇管河道样板村_养护三标桥梁河道分部明细-改16.6.8_桥梁按河道进行编号16.6.13-给养护单位校对-三标返回_2017年区管农桥养护设施工程量汇总表（2标）16.11.22返回_20180422朝农公路桥养护经费" xfId="1071"/>
    <cellStyle name="差_2013年高东镇管河道样板村_养护三标桥梁河道分部明细-改16.6.8_桥梁按河道进行编号16.6.13-给养护单位校对-三标返回_2017年区管农桥养护设施工程量汇总表（2标）16.11.22返回_养护三标报价清单、明细表171010" xfId="1072"/>
    <cellStyle name="差_2013年高东镇管河道样板村_养护三标桥梁河道分部明细-改16.6.8_桥梁按河道进行编号16.6.13-给养护单位校对-三标返回_2017年区管农桥养护设施工程量汇总表（3标）16.12.6返回新" xfId="1073"/>
    <cellStyle name="差_2013年高东镇管河道样板村_养护三标桥梁河道分部明细-改16.6.8_桥梁按河道进行编号16.6.13-给养护单位校对-三标返回_2017年区管农桥养护设施工程量汇总表（3标）16.12.6返回新_20171018-573座养护资金汇总表附表+资金拨付附表" xfId="1074"/>
    <cellStyle name="差_2013年高东镇管河道样板村_养护三标桥梁河道分部明细-改16.6.8_桥梁按河道进行编号16.6.13-给养护单位校对-三标返回_2017年区管农桥养护设施工程量汇总表（3标）16.12.6返回新_20180422朝农公路桥养护经费" xfId="1075"/>
    <cellStyle name="差_2013年高东镇管河道样板村_养护三标桥梁河道分部明细-改16.6.8_桥梁按河道进行编号16.6.13-给养护单位校对-三标返回_2017年区管农桥养护设施工程量汇总表（3标）16.12.6返回新_养护三标报价清单、明细表171010" xfId="1076"/>
    <cellStyle name="差_2013年高东镇管河道样板村_张家浜两侧（代防汛通道）接管桥梁明细表+养护经费" xfId="1077"/>
    <cellStyle name="差_2013年高东镇管河道样板村_赵家沟防汛通道7座接管桥梁明细表+养护经费" xfId="1078"/>
    <cellStyle name="差_2015年农水项目工程项目储备、计划统计表（2014.7.30）" xfId="1079"/>
    <cellStyle name="差_2015年排灌设施维修改造储备计划（6.10）" xfId="1080"/>
    <cellStyle name="差_2015年浦东新区中小河道整治（轮疏）工程统计表（2014.7.31）" xfId="1081"/>
    <cellStyle name="差_2015年设施量汇总表、每座桥梁的设施量和资金明细(二标中标价）3.19终稿" xfId="1082"/>
    <cellStyle name="差_2015年设施量汇总表、每座桥梁的设施量和资金明细(二标中标价）终稿" xfId="1083"/>
    <cellStyle name="差_2015年设施量汇总表、每座桥梁的设施量和资金明细（三标中标价）终稿" xfId="1084"/>
    <cellStyle name="差_2015年设施量汇总表、每座桥梁的设施量和资金明细(一标中标价）终稿" xfId="1085"/>
    <cellStyle name="差_2015年一标续标价终稿-2014.4.20" xfId="1086"/>
    <cellStyle name="差_2015年预算明细表（结转.）" xfId="1087"/>
    <cellStyle name="差_2016年1标区管农桥养护投标价" xfId="1088"/>
    <cellStyle name="差_2017年区管农桥养护工程20170310（定）" xfId="1089"/>
    <cellStyle name="差_2017年区管农桥养护设施工程量汇总表（2标）16.11.22返回" xfId="1090"/>
    <cellStyle name="差_2017年区管农桥养护设施工程量汇总表（2标）16.11.22返回_20171018-573座养护资金汇总表附表+资金拨付附表" xfId="1091"/>
    <cellStyle name="差_2017年区管农桥养护设施工程量汇总表（2标）16.11.22返回_20180422朝农公路桥养护经费" xfId="1092"/>
    <cellStyle name="差_2017年区管农桥养护设施工程量汇总表（2标）16.11.22返回_养护三标报价清单、明细表171010" xfId="1093"/>
    <cellStyle name="差_2017年区管农桥养护设施工程量汇总表（3标）16.12.6返回新" xfId="1094"/>
    <cellStyle name="差_2017年区管农桥养护设施工程量汇总表（3标）16.12.6返回新_20171018-573座养护资金汇总表附表+资金拨付附表" xfId="1095"/>
    <cellStyle name="差_2017年区管农桥养护设施工程量汇总表（3标）16.12.6返回新_20180422朝农公路桥养护经费" xfId="1096"/>
    <cellStyle name="差_2017年区管农桥养护设施工程量汇总表（3标）16.12.6返回新_养护三标报价清单、明细表171010" xfId="1097"/>
    <cellStyle name="差_20180422朝农公路桥养护经费" xfId="1098"/>
    <cellStyle name="差_20座大芦线2标明细+经费16.9.29" xfId="1099"/>
    <cellStyle name="差_2-3#机耕桥总养护经费+明细表16.9.29" xfId="1100"/>
    <cellStyle name="差_2标2017.4.1-2017.7 .31养护经费" xfId="1101"/>
    <cellStyle name="差_2月24日收小彭  14年生态河道整治及轮疏工程资金安排情况表(1)" xfId="1102"/>
    <cellStyle name="差_3标大芦线设施量明细+经费16.9.29" xfId="1103"/>
    <cellStyle name="差_北蔡镇" xfId="1104"/>
    <cellStyle name="差_表一：2015年（续标）经费汇总表-15.4.20" xfId="1105"/>
    <cellStyle name="差_曹路镇" xfId="1106"/>
    <cellStyle name="差_川沙镇" xfId="1107"/>
    <cellStyle name="差_大芦线设施量明细" xfId="1108"/>
    <cellStyle name="差_大芦线设施量明细_1标2017.4.1-2017.7 .31养护经费" xfId="1109"/>
    <cellStyle name="差_大芦线设施量明细_3标大芦线设施量明细+经费16.9.29" xfId="1110"/>
    <cellStyle name="差_大芦线设施量明细_张家浜两侧（代防汛通道）接管桥梁明细表+养护经费" xfId="1111"/>
    <cellStyle name="差_大芦线设施量明细_赵家沟防汛通道7座接管桥梁明细表+养护经费" xfId="1112"/>
    <cellStyle name="差_附表：农桥养护资金汇总表+明细表" xfId="1113"/>
    <cellStyle name="差_高东镇" xfId="1114"/>
    <cellStyle name="差_高桥镇" xfId="1115"/>
    <cellStyle name="差_合庆镇" xfId="1116"/>
    <cellStyle name="差_花木街道" xfId="1117"/>
    <cellStyle name="差_惠南农田水利专项" xfId="1118"/>
    <cellStyle name="差_惠南农田水利专项 2" xfId="1119"/>
    <cellStyle name="差_金桥镇" xfId="1120"/>
    <cellStyle name="差_临港所" xfId="1121"/>
    <cellStyle name="差_临港所_16.11.10-580座桥梁基本信息表" xfId="1122"/>
    <cellStyle name="差_临港所_17年1标报价-每桥报价清单、明细表17年7月" xfId="1123"/>
    <cellStyle name="差_临港所_17年3标报价-每桥报价清单、明细表17年7月" xfId="1124"/>
    <cellStyle name="差_临港所_17年新2标报价-每座桥计算、明细表2017年10月" xfId="1125"/>
    <cellStyle name="差_临港所_1标2017.4.1-2017.7 .31养护经费" xfId="1126"/>
    <cellStyle name="差_临港所_2016年1标区管农桥养护投标价" xfId="1127"/>
    <cellStyle name="差_临港所_20171018-573座养护资金汇总表附表+资金拨付附表" xfId="1128"/>
    <cellStyle name="差_临港所_2017年区管农桥养护设施工程量汇总表（2标）16.11.22返回" xfId="1129"/>
    <cellStyle name="差_临港所_2017年区管农桥养护设施工程量汇总表（2标）16.11.22返回_20171018-573座养护资金汇总表附表+资金拨付附表" xfId="1130"/>
    <cellStyle name="差_临港所_2017年区管农桥养护设施工程量汇总表（2标）16.11.22返回_20180422朝农公路桥养护经费" xfId="1131"/>
    <cellStyle name="差_临港所_2017年区管农桥养护设施工程量汇总表（2标）16.11.22返回_养护三标报价清单、明细表171010" xfId="1132"/>
    <cellStyle name="差_临港所_2017年区管农桥养护设施工程量汇总表（3标）16.12.6返回新" xfId="1133"/>
    <cellStyle name="差_临港所_2017年区管农桥养护设施工程量汇总表（3标）16.12.6返回新_20171018-573座养护资金汇总表附表+资金拨付附表" xfId="1134"/>
    <cellStyle name="差_临港所_2017年区管农桥养护设施工程量汇总表（3标）16.12.6返回新_20180422朝农公路桥养护经费" xfId="1135"/>
    <cellStyle name="差_临港所_2017年区管农桥养护设施工程量汇总表（3标）16.12.6返回新_养护三标报价清单、明细表171010" xfId="1136"/>
    <cellStyle name="差_临港所_2标2017.4.1-2017.7 .31养护经费" xfId="1137"/>
    <cellStyle name="差_临港所_3标大芦线设施量明细+经费16.9.29" xfId="1138"/>
    <cellStyle name="差_临港所_3标大芦线设施量明细+经费16.9.29_1标2017.4.1-2017.7 .31养护经费" xfId="1139"/>
    <cellStyle name="差_临港所_3标大芦线设施量明细+经费16.9.29_张家浜两侧（代防汛通道）接管桥梁明细表+养护经费" xfId="1140"/>
    <cellStyle name="差_临港所_3标大芦线设施量明细+经费16.9.29_赵家沟防汛通道7座接管桥梁明细表+养护经费" xfId="1141"/>
    <cellStyle name="差_临港所_第二季度河道考核情况（周浦所）" xfId="1142"/>
    <cellStyle name="差_临港所_附表：农桥养护资金汇总表+明细表" xfId="1143"/>
    <cellStyle name="差_临港所_扣三标五丰路桥养护资金2016年1月份2018年5月" xfId="1144"/>
    <cellStyle name="差_临港所_南汇所2013年中检查各镇考核评分表（已打分）" xfId="1145"/>
    <cellStyle name="差_临港所_南片二标6.17" xfId="1146"/>
    <cellStyle name="差_临港所_外环运河、长界港接管桥梁明细表+养护经费9.30" xfId="1147"/>
    <cellStyle name="差_临港所_修正  附表2：区管农桥养护设施工程量汇总表（1标）10.26" xfId="1148"/>
    <cellStyle name="差_临港所_养护二标桥梁河道分部明细16.6.8" xfId="1149"/>
    <cellStyle name="差_临港所_养护二标桥梁河道分部明细16.6.8_桥梁按河道进行编号16.6.13-给养护单位校对-三标返回" xfId="1150"/>
    <cellStyle name="差_临港所_养护二标桥梁河道分部明细16.6.8_桥梁按河道进行编号16.6.13-给养护单位校对-三标返回_2017年区管农桥养护设施工程量汇总表（2标）16.11.22返回" xfId="1151"/>
    <cellStyle name="差_临港所_养护二标桥梁河道分部明细16.6.8_桥梁按河道进行编号16.6.13-给养护单位校对-三标返回_2017年区管农桥养护设施工程量汇总表（2标）16.11.22返回_20171018-573座养护资金汇总表附表+资金拨付附表" xfId="1152"/>
    <cellStyle name="差_临港所_养护二标桥梁河道分部明细16.6.8_桥梁按河道进行编号16.6.13-给养护单位校对-三标返回_2017年区管农桥养护设施工程量汇总表（2标）16.11.22返回_20180422朝农公路桥养护经费" xfId="1153"/>
    <cellStyle name="差_临港所_养护二标桥梁河道分部明细16.6.8_桥梁按河道进行编号16.6.13-给养护单位校对-三标返回_2017年区管农桥养护设施工程量汇总表（2标）16.11.22返回_养护三标报价清单、明细表171010" xfId="1154"/>
    <cellStyle name="差_临港所_养护二标桥梁河道分部明细16.6.8_桥梁按河道进行编号16.6.13-给养护单位校对-三标返回_2017年区管农桥养护设施工程量汇总表（3标）16.12.6返回新" xfId="1155"/>
    <cellStyle name="差_临港所_养护二标桥梁河道分部明细16.6.8_桥梁按河道进行编号16.6.13-给养护单位校对-三标返回_2017年区管农桥养护设施工程量汇总表（3标）16.12.6返回新_20171018-573座养护资金汇总表附表+资金拨付附表" xfId="1156"/>
    <cellStyle name="差_临港所_养护二标桥梁河道分部明细16.6.8_桥梁按河道进行编号16.6.13-给养护单位校对-三标返回_2017年区管农桥养护设施工程量汇总表（3标）16.12.6返回新_20180422朝农公路桥养护经费" xfId="1157"/>
    <cellStyle name="差_临港所_养护二标桥梁河道分部明细16.6.8_桥梁按河道进行编号16.6.13-给养护单位校对-三标返回_2017年区管农桥养护设施工程量汇总表（3标）16.12.6返回新_养护三标报价清单、明细表171010" xfId="1158"/>
    <cellStyle name="差_临港所_养护三标报价清单、明细表171010" xfId="1159"/>
    <cellStyle name="差_临港所_养护三标桥梁河道分部明细-改16.6.8" xfId="1160"/>
    <cellStyle name="差_临港所_养护三标桥梁河道分部明细-改16.6.8_桥梁按河道进行编号16.6.13-给养护单位校对-三标返回" xfId="1161"/>
    <cellStyle name="差_临港所_养护三标桥梁河道分部明细-改16.6.8_桥梁按河道进行编号16.6.13-给养护单位校对-三标返回_2017年区管农桥养护设施工程量汇总表（2标）16.11.22返回" xfId="1162"/>
    <cellStyle name="差_临港所_养护三标桥梁河道分部明细-改16.6.8_桥梁按河道进行编号16.6.13-给养护单位校对-三标返回_2017年区管农桥养护设施工程量汇总表（2标）16.11.22返回_20171018-573座养护资金汇总表附表+资金拨付附表" xfId="1163"/>
    <cellStyle name="差_临港所_养护三标桥梁河道分部明细-改16.6.8_桥梁按河道进行编号16.6.13-给养护单位校对-三标返回_2017年区管农桥养护设施工程量汇总表（2标）16.11.22返回_20180422朝农公路桥养护经费" xfId="1164"/>
    <cellStyle name="差_临港所_养护三标桥梁河道分部明细-改16.6.8_桥梁按河道进行编号16.6.13-给养护单位校对-三标返回_2017年区管农桥养护设施工程量汇总表（2标）16.11.22返回_养护三标报价清单、明细表171010" xfId="1165"/>
    <cellStyle name="差_临港所_养护三标桥梁河道分部明细-改16.6.8_桥梁按河道进行编号16.6.13-给养护单位校对-三标返回_2017年区管农桥养护设施工程量汇总表（3标）16.12.6返回新" xfId="1166"/>
    <cellStyle name="差_临港所_养护三标桥梁河道分部明细-改16.6.8_桥梁按河道进行编号16.6.13-给养护单位校对-三标返回_2017年区管农桥养护设施工程量汇总表（3标）16.12.6返回新_20171018-573座养护资金汇总表附表+资金拨付附表" xfId="1167"/>
    <cellStyle name="差_临港所_养护三标桥梁河道分部明细-改16.6.8_桥梁按河道进行编号16.6.13-给养护单位校对-三标返回_2017年区管农桥养护设施工程量汇总表（3标）16.12.6返回新_20180422朝农公路桥养护经费" xfId="1168"/>
    <cellStyle name="差_临港所_养护三标桥梁河道分部明细-改16.6.8_桥梁按河道进行编号16.6.13-给养护单位校对-三标返回_2017年区管农桥养护设施工程量汇总表（3标）16.12.6返回新_养护三标报价清单、明细表171010" xfId="1169"/>
    <cellStyle name="差_临港所_张家浜两侧（代防汛通道）接管桥梁明细表+养护经费" xfId="1170"/>
    <cellStyle name="差_临港所_赵家沟防汛通道7座接管桥梁明细表+养护经费" xfId="1171"/>
    <cellStyle name="差_南汇所" xfId="1172"/>
    <cellStyle name="差_南汇所2013年中检查各镇考核评分表（已打分）" xfId="1173"/>
    <cellStyle name="差_南片二标6.17" xfId="1174"/>
    <cellStyle name="差_桥梁养护经费定额(增加工程量)" xfId="1175"/>
    <cellStyle name="差_三林所" xfId="1176"/>
    <cellStyle name="差_三林所_16.11.10-580座桥梁基本信息表" xfId="1177"/>
    <cellStyle name="差_三林所_17年1标报价-每桥报价清单、明细表17年7月" xfId="1178"/>
    <cellStyle name="差_三林所_17年3标报价-每桥报价清单、明细表17年7月" xfId="1179"/>
    <cellStyle name="差_三林所_17年新2标报价-每座桥计算、明细表2017年10月" xfId="1180"/>
    <cellStyle name="差_三林所_1标2017.4.1-2017.7 .31养护经费" xfId="1181"/>
    <cellStyle name="差_三林所_2016年1标区管农桥养护投标价" xfId="1182"/>
    <cellStyle name="差_三林所_20171018-573座养护资金汇总表附表+资金拨付附表" xfId="1183"/>
    <cellStyle name="差_三林所_2017年区管农桥养护设施工程量汇总表（2标）16.11.22返回" xfId="1184"/>
    <cellStyle name="差_三林所_2017年区管农桥养护设施工程量汇总表（2标）16.11.22返回_20171018-573座养护资金汇总表附表+资金拨付附表" xfId="1185"/>
    <cellStyle name="差_三林所_2017年区管农桥养护设施工程量汇总表（2标）16.11.22返回_20180422朝农公路桥养护经费" xfId="1186"/>
    <cellStyle name="差_三林所_2017年区管农桥养护设施工程量汇总表（2标）16.11.22返回_养护三标报价清单、明细表171010" xfId="1187"/>
    <cellStyle name="差_三林所_2017年区管农桥养护设施工程量汇总表（3标）16.12.6返回新" xfId="1188"/>
    <cellStyle name="差_三林所_2017年区管农桥养护设施工程量汇总表（3标）16.12.6返回新_20171018-573座养护资金汇总表附表+资金拨付附表" xfId="1189"/>
    <cellStyle name="差_三林所_2017年区管农桥养护设施工程量汇总表（3标）16.12.6返回新_20180422朝农公路桥养护经费" xfId="1190"/>
    <cellStyle name="差_三林所_2017年区管农桥养护设施工程量汇总表（3标）16.12.6返回新_养护三标报价清单、明细表171010" xfId="1191"/>
    <cellStyle name="差_三林所_2标2017.4.1-2017.7 .31养护经费" xfId="1192"/>
    <cellStyle name="差_三林所_3标大芦线设施量明细+经费16.9.29" xfId="1193"/>
    <cellStyle name="差_三林所_3标大芦线设施量明细+经费16.9.29_1标2017.4.1-2017.7 .31养护经费" xfId="1194"/>
    <cellStyle name="差_三林所_3标大芦线设施量明细+经费16.9.29_张家浜两侧（代防汛通道）接管桥梁明细表+养护经费" xfId="1195"/>
    <cellStyle name="差_三林所_3标大芦线设施量明细+经费16.9.29_赵家沟防汛通道7座接管桥梁明细表+养护经费" xfId="1196"/>
    <cellStyle name="差_三林所_第二季度河道考核情况（周浦所）" xfId="1197"/>
    <cellStyle name="差_三林所_附表：农桥养护资金汇总表+明细表" xfId="1198"/>
    <cellStyle name="差_三林所_扣三标五丰路桥养护资金2016年1月份2018年5月" xfId="1199"/>
    <cellStyle name="差_三林所_南汇所2013年中检查各镇考核评分表（已打分）" xfId="1200"/>
    <cellStyle name="差_三林所_南片二标6.17" xfId="1201"/>
    <cellStyle name="差_三林所_外环运河、长界港接管桥梁明细表+养护经费9.30" xfId="1202"/>
    <cellStyle name="差_三林所_修正  附表2：区管农桥养护设施工程量汇总表（1标）10.26" xfId="1203"/>
    <cellStyle name="差_三林所_养护二标桥梁河道分部明细16.6.8" xfId="1204"/>
    <cellStyle name="差_三林所_养护二标桥梁河道分部明细16.6.8_桥梁按河道进行编号16.6.13-给养护单位校对-三标返回" xfId="1205"/>
    <cellStyle name="差_三林所_养护二标桥梁河道分部明细16.6.8_桥梁按河道进行编号16.6.13-给养护单位校对-三标返回_2017年区管农桥养护设施工程量汇总表（2标）16.11.22返回" xfId="1206"/>
    <cellStyle name="差_三林所_养护二标桥梁河道分部明细16.6.8_桥梁按河道进行编号16.6.13-给养护单位校对-三标返回_2017年区管农桥养护设施工程量汇总表（2标）16.11.22返回_20171018-573座养护资金汇总表附表+资金拨付附表" xfId="1207"/>
    <cellStyle name="差_三林所_养护二标桥梁河道分部明细16.6.8_桥梁按河道进行编号16.6.13-给养护单位校对-三标返回_2017年区管农桥养护设施工程量汇总表（2标）16.11.22返回_20180422朝农公路桥养护经费" xfId="1208"/>
    <cellStyle name="差_三林所_养护二标桥梁河道分部明细16.6.8_桥梁按河道进行编号16.6.13-给养护单位校对-三标返回_2017年区管农桥养护设施工程量汇总表（2标）16.11.22返回_养护三标报价清单、明细表171010" xfId="1209"/>
    <cellStyle name="差_三林所_养护二标桥梁河道分部明细16.6.8_桥梁按河道进行编号16.6.13-给养护单位校对-三标返回_2017年区管农桥养护设施工程量汇总表（3标）16.12.6返回新" xfId="1210"/>
    <cellStyle name="差_三林所_养护二标桥梁河道分部明细16.6.8_桥梁按河道进行编号16.6.13-给养护单位校对-三标返回_2017年区管农桥养护设施工程量汇总表（3标）16.12.6返回新_20171018-573座养护资金汇总表附表+资金拨付附表" xfId="1211"/>
    <cellStyle name="差_三林所_养护二标桥梁河道分部明细16.6.8_桥梁按河道进行编号16.6.13-给养护单位校对-三标返回_2017年区管农桥养护设施工程量汇总表（3标）16.12.6返回新_20180422朝农公路桥养护经费" xfId="1212"/>
    <cellStyle name="差_三林所_养护二标桥梁河道分部明细16.6.8_桥梁按河道进行编号16.6.13-给养护单位校对-三标返回_2017年区管农桥养护设施工程量汇总表（3标）16.12.6返回新_养护三标报价清单、明细表171010" xfId="1213"/>
    <cellStyle name="差_三林所_养护三标报价清单、明细表171010" xfId="1214"/>
    <cellStyle name="差_三林所_养护三标桥梁河道分部明细-改16.6.8" xfId="1215"/>
    <cellStyle name="差_三林所_养护三标桥梁河道分部明细-改16.6.8_桥梁按河道进行编号16.6.13-给养护单位校对-三标返回" xfId="1216"/>
    <cellStyle name="差_三林所_养护三标桥梁河道分部明细-改16.6.8_桥梁按河道进行编号16.6.13-给养护单位校对-三标返回_2017年区管农桥养护设施工程量汇总表（2标）16.11.22返回" xfId="1217"/>
    <cellStyle name="差_三林所_养护三标桥梁河道分部明细-改16.6.8_桥梁按河道进行编号16.6.13-给养护单位校对-三标返回_2017年区管农桥养护设施工程量汇总表（2标）16.11.22返回_20171018-573座养护资金汇总表附表+资金拨付附表" xfId="1218"/>
    <cellStyle name="差_三林所_养护三标桥梁河道分部明细-改16.6.8_桥梁按河道进行编号16.6.13-给养护单位校对-三标返回_2017年区管农桥养护设施工程量汇总表（2标）16.11.22返回_20180422朝农公路桥养护经费" xfId="1219"/>
    <cellStyle name="差_三林所_养护三标桥梁河道分部明细-改16.6.8_桥梁按河道进行编号16.6.13-给养护单位校对-三标返回_2017年区管农桥养护设施工程量汇总表（2标）16.11.22返回_养护三标报价清单、明细表171010" xfId="1220"/>
    <cellStyle name="差_三林所_养护三标桥梁河道分部明细-改16.6.8_桥梁按河道进行编号16.6.13-给养护单位校对-三标返回_2017年区管农桥养护设施工程量汇总表（3标）16.12.6返回新" xfId="1221"/>
    <cellStyle name="差_三林所_养护三标桥梁河道分部明细-改16.6.8_桥梁按河道进行编号16.6.13-给养护单位校对-三标返回_2017年区管农桥养护设施工程量汇总表（3标）16.12.6返回新_20171018-573座养护资金汇总表附表+资金拨付附表" xfId="1222"/>
    <cellStyle name="差_三林所_养护三标桥梁河道分部明细-改16.6.8_桥梁按河道进行编号16.6.13-给养护单位校对-三标返回_2017年区管农桥养护设施工程量汇总表（3标）16.12.6返回新_20180422朝农公路桥养护经费" xfId="1223"/>
    <cellStyle name="差_三林所_养护三标桥梁河道分部明细-改16.6.8_桥梁按河道进行编号16.6.13-给养护单位校对-三标返回_2017年区管农桥养护设施工程量汇总表（3标）16.12.6返回新_养护三标报价清单、明细表171010" xfId="1224"/>
    <cellStyle name="差_三林所_张家浜两侧（代防汛通道）接管桥梁明细表+养护经费" xfId="1225"/>
    <cellStyle name="差_三林所_赵家沟防汛通道7座接管桥梁明细表+养护经费" xfId="1226"/>
    <cellStyle name="差_三林镇" xfId="1227"/>
    <cellStyle name="差_三林镇三民村创建样板村创建表" xfId="1228"/>
    <cellStyle name="差_三林镇三民村创建样板村创建表_16.11.10-580座桥梁基本信息表" xfId="1229"/>
    <cellStyle name="差_三林镇三民村创建样板村创建表_17年1标报价-每桥报价清单、明细表17年7月" xfId="1230"/>
    <cellStyle name="差_三林镇三民村创建样板村创建表_17年3标报价-每桥报价清单、明细表17年7月" xfId="1231"/>
    <cellStyle name="差_三林镇三民村创建样板村创建表_17年新2标报价-每座桥计算、明细表2017年10月" xfId="1232"/>
    <cellStyle name="差_三林镇三民村创建样板村创建表_1标2017.4.1-2017.7 .31养护经费" xfId="1233"/>
    <cellStyle name="差_三林镇三民村创建样板村创建表_2016年1标区管农桥养护投标价" xfId="1234"/>
    <cellStyle name="差_三林镇三民村创建样板村创建表_20171018-573座养护资金汇总表附表+资金拨付附表" xfId="1235"/>
    <cellStyle name="差_三林镇三民村创建样板村创建表_2017年区管农桥养护设施工程量汇总表（2标）16.11.22返回" xfId="1236"/>
    <cellStyle name="差_三林镇三民村创建样板村创建表_2017年区管农桥养护设施工程量汇总表（2标）16.11.22返回_20171018-573座养护资金汇总表附表+资金拨付附表" xfId="1237"/>
    <cellStyle name="差_三林镇三民村创建样板村创建表_2017年区管农桥养护设施工程量汇总表（2标）16.11.22返回_20180422朝农公路桥养护经费" xfId="1238"/>
    <cellStyle name="差_三林镇三民村创建样板村创建表_2017年区管农桥养护设施工程量汇总表（2标）16.11.22返回_养护三标报价清单、明细表171010" xfId="1239"/>
    <cellStyle name="差_三林镇三民村创建样板村创建表_2017年区管农桥养护设施工程量汇总表（3标）16.12.6返回新" xfId="1240"/>
    <cellStyle name="差_三林镇三民村创建样板村创建表_2017年区管农桥养护设施工程量汇总表（3标）16.12.6返回新_20171018-573座养护资金汇总表附表+资金拨付附表" xfId="1241"/>
    <cellStyle name="差_三林镇三民村创建样板村创建表_2017年区管农桥养护设施工程量汇总表（3标）16.12.6返回新_20180422朝农公路桥养护经费" xfId="1242"/>
    <cellStyle name="差_三林镇三民村创建样板村创建表_2017年区管农桥养护设施工程量汇总表（3标）16.12.6返回新_养护三标报价清单、明细表171010" xfId="1243"/>
    <cellStyle name="差_三林镇三民村创建样板村创建表_2标2017.4.1-2017.7 .31养护经费" xfId="1244"/>
    <cellStyle name="差_三林镇三民村创建样板村创建表_3标大芦线设施量明细+经费16.9.29" xfId="1245"/>
    <cellStyle name="差_三林镇三民村创建样板村创建表_3标大芦线设施量明细+经费16.9.29_1标2017.4.1-2017.7 .31养护经费" xfId="1246"/>
    <cellStyle name="差_三林镇三民村创建样板村创建表_3标大芦线设施量明细+经费16.9.29_张家浜两侧（代防汛通道）接管桥梁明细表+养护经费" xfId="1247"/>
    <cellStyle name="差_三林镇三民村创建样板村创建表_3标大芦线设施量明细+经费16.9.29_赵家沟防汛通道7座接管桥梁明细表+养护经费" xfId="1248"/>
    <cellStyle name="差_三林镇三民村创建样板村创建表_附表：农桥养护资金汇总表+明细表" xfId="1249"/>
    <cellStyle name="差_三林镇三民村创建样板村创建表_扣三标五丰路桥养护资金2016年1月份2018年5月" xfId="1250"/>
    <cellStyle name="差_三林镇三民村创建样板村创建表_南片二标6.17" xfId="1251"/>
    <cellStyle name="差_三林镇三民村创建样板村创建表_外环运河、长界港接管桥梁明细表+养护经费9.30" xfId="1252"/>
    <cellStyle name="差_三林镇三民村创建样板村创建表_修正  附表2：区管农桥养护设施工程量汇总表（1标）10.26" xfId="1253"/>
    <cellStyle name="差_三林镇三民村创建样板村创建表_养护二标桥梁河道分部明细16.6.8" xfId="1254"/>
    <cellStyle name="差_三林镇三民村创建样板村创建表_养护二标桥梁河道分部明细16.6.8_桥梁按河道进行编号16.6.13-给养护单位校对-三标返回" xfId="1255"/>
    <cellStyle name="差_三林镇三民村创建样板村创建表_养护二标桥梁河道分部明细16.6.8_桥梁按河道进行编号16.6.13-给养护单位校对-三标返回_2017年区管农桥养护设施工程量汇总表（2标）16.11.22返回" xfId="1256"/>
    <cellStyle name="差_三林镇三民村创建样板村创建表_养护二标桥梁河道分部明细16.6.8_桥梁按河道进行编号16.6.13-给养护单位校对-三标返回_2017年区管农桥养护设施工程量汇总表（2标）16.11.22返回_20171018-573座养护资金汇总表附表+资金拨付附表" xfId="1257"/>
    <cellStyle name="差_三林镇三民村创建样板村创建表_养护二标桥梁河道分部明细16.6.8_桥梁按河道进行编号16.6.13-给养护单位校对-三标返回_2017年区管农桥养护设施工程量汇总表（2标）16.11.22返回_20180422朝农公路桥养护经费" xfId="1258"/>
    <cellStyle name="差_三林镇三民村创建样板村创建表_养护二标桥梁河道分部明细16.6.8_桥梁按河道进行编号16.6.13-给养护单位校对-三标返回_2017年区管农桥养护设施工程量汇总表（2标）16.11.22返回_养护三标报价清单、明细表171010" xfId="1259"/>
    <cellStyle name="差_三林镇三民村创建样板村创建表_养护二标桥梁河道分部明细16.6.8_桥梁按河道进行编号16.6.13-给养护单位校对-三标返回_2017年区管农桥养护设施工程量汇总表（3标）16.12.6返回新" xfId="1260"/>
    <cellStyle name="差_三林镇三民村创建样板村创建表_养护二标桥梁河道分部明细16.6.8_桥梁按河道进行编号16.6.13-给养护单位校对-三标返回_2017年区管农桥养护设施工程量汇总表（3标）16.12.6返回新_20171018-573座养护资金汇总表附表+资金拨付附表" xfId="1261"/>
    <cellStyle name="差_三林镇三民村创建样板村创建表_养护二标桥梁河道分部明细16.6.8_桥梁按河道进行编号16.6.13-给养护单位校对-三标返回_2017年区管农桥养护设施工程量汇总表（3标）16.12.6返回新_20180422朝农公路桥养护经费" xfId="1262"/>
    <cellStyle name="差_三林镇三民村创建样板村创建表_养护二标桥梁河道分部明细16.6.8_桥梁按河道进行编号16.6.13-给养护单位校对-三标返回_2017年区管农桥养护设施工程量汇总表（3标）16.12.6返回新_养护三标报价清单、明细表171010" xfId="1263"/>
    <cellStyle name="差_三林镇三民村创建样板村创建表_养护三标报价清单、明细表171010" xfId="1264"/>
    <cellStyle name="差_三林镇三民村创建样板村创建表_养护三标桥梁河道分部明细-改16.6.8" xfId="1265"/>
    <cellStyle name="差_三林镇三民村创建样板村创建表_养护三标桥梁河道分部明细-改16.6.8_桥梁按河道进行编号16.6.13-给养护单位校对-三标返回" xfId="1266"/>
    <cellStyle name="差_三林镇三民村创建样板村创建表_养护三标桥梁河道分部明细-改16.6.8_桥梁按河道进行编号16.6.13-给养护单位校对-三标返回_2017年区管农桥养护设施工程量汇总表（2标）16.11.22返回" xfId="1267"/>
    <cellStyle name="差_三林镇三民村创建样板村创建表_养护三标桥梁河道分部明细-改16.6.8_桥梁按河道进行编号16.6.13-给养护单位校对-三标返回_2017年区管农桥养护设施工程量汇总表（2标）16.11.22返回_20171018-573座养护资金汇总表附表+资金拨付附表" xfId="1268"/>
    <cellStyle name="差_三林镇三民村创建样板村创建表_养护三标桥梁河道分部明细-改16.6.8_桥梁按河道进行编号16.6.13-给养护单位校对-三标返回_2017年区管农桥养护设施工程量汇总表（2标）16.11.22返回_20180422朝农公路桥养护经费" xfId="1269"/>
    <cellStyle name="差_三林镇三民村创建样板村创建表_养护三标桥梁河道分部明细-改16.6.8_桥梁按河道进行编号16.6.13-给养护单位校对-三标返回_2017年区管农桥养护设施工程量汇总表（2标）16.11.22返回_养护三标报价清单、明细表171010" xfId="1270"/>
    <cellStyle name="差_三林镇三民村创建样板村创建表_养护三标桥梁河道分部明细-改16.6.8_桥梁按河道进行编号16.6.13-给养护单位校对-三标返回_2017年区管农桥养护设施工程量汇总表（3标）16.12.6返回新" xfId="1271"/>
    <cellStyle name="差_三林镇三民村创建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1272"/>
    <cellStyle name="差_三林镇三民村创建样板村创建表_养护三标桥梁河道分部明细-改16.6.8_桥梁按河道进行编号16.6.13-给养护单位校对-三标返回_2017年区管农桥养护设施工程量汇总表（3标）16.12.6返回新_20180422朝农公路桥养护经费" xfId="1273"/>
    <cellStyle name="差_三林镇三民村创建样板村创建表_养护三标桥梁河道分部明细-改16.6.8_桥梁按河道进行编号16.6.13-给养护单位校对-三标返回_2017年区管农桥养护设施工程量汇总表（3标）16.12.6返回新_养护三标报价清单、明细表171010" xfId="1274"/>
    <cellStyle name="差_三林镇三民村创建样板村创建表_张家浜两侧（代防汛通道）接管桥梁明细表+养护经费" xfId="1275"/>
    <cellStyle name="差_三林镇三民村创建样板村创建表_赵家沟防汛通道7座接管桥梁明细表+养护经费" xfId="1276"/>
    <cellStyle name="差_设施科工程性项目2015年储备库计划表" xfId="1277"/>
    <cellStyle name="差_唐镇" xfId="1278"/>
    <cellStyle name="差_外环运河、长界港接管桥梁明细表+养护经费9.30" xfId="1279"/>
    <cellStyle name="差_修正  附表2：区管农桥养护设施工程量汇总表（1标）10.26" xfId="1280"/>
    <cellStyle name="差_养护二标桥梁河道分部明细16.6.8" xfId="1281"/>
    <cellStyle name="差_养护二标桥梁河道分部明细16.6.8_桥梁按河道进行编号16.6.13-给养护单位校对-三标返回" xfId="1282"/>
    <cellStyle name="差_养护二标桥梁河道分部明细16.6.8_桥梁按河道进行编号16.6.13-给养护单位校对-三标返回_2017年区管农桥养护设施工程量汇总表（2标）16.11.22返回" xfId="1283"/>
    <cellStyle name="差_养护二标桥梁河道分部明细16.6.8_桥梁按河道进行编号16.6.13-给养护单位校对-三标返回_2017年区管农桥养护设施工程量汇总表（2标）16.11.22返回_20171018-573座养护资金汇总表附表+资金拨付附表" xfId="1284"/>
    <cellStyle name="差_养护二标桥梁河道分部明细16.6.8_桥梁按河道进行编号16.6.13-给养护单位校对-三标返回_2017年区管农桥养护设施工程量汇总表（2标）16.11.22返回_20180422朝农公路桥养护经费" xfId="1285"/>
    <cellStyle name="差_养护二标桥梁河道分部明细16.6.8_桥梁按河道进行编号16.6.13-给养护单位校对-三标返回_2017年区管农桥养护设施工程量汇总表（2标）16.11.22返回_养护三标报价清单、明细表171010" xfId="1286"/>
    <cellStyle name="差_养护二标桥梁河道分部明细16.6.8_桥梁按河道进行编号16.6.13-给养护单位校对-三标返回_2017年区管农桥养护设施工程量汇总表（3标）16.12.6返回新" xfId="1287"/>
    <cellStyle name="差_养护二标桥梁河道分部明细16.6.8_桥梁按河道进行编号16.6.13-给养护单位校对-三标返回_2017年区管农桥养护设施工程量汇总表（3标）16.12.6返回新_20171018-573座养护资金汇总表附表+资金拨付附表" xfId="1288"/>
    <cellStyle name="差_养护二标桥梁河道分部明细16.6.8_桥梁按河道进行编号16.6.13-给养护单位校对-三标返回_2017年区管农桥养护设施工程量汇总表（3标）16.12.6返回新_20180422朝农公路桥养护经费" xfId="1289"/>
    <cellStyle name="差_养护二标桥梁河道分部明细16.6.8_桥梁按河道进行编号16.6.13-给养护单位校对-三标返回_2017年区管农桥养护设施工程量汇总表（3标）16.12.6返回新_养护三标报价清单、明细表171010" xfId="1290"/>
    <cellStyle name="差_养护三标桥梁河道分部明细-改16.6.8" xfId="1291"/>
    <cellStyle name="差_养护三标桥梁河道分部明细-改16.6.8_桥梁按河道进行编号16.6.13-给养护单位校对-三标返回" xfId="1292"/>
    <cellStyle name="差_养护三标桥梁河道分部明细-改16.6.8_桥梁按河道进行编号16.6.13-给养护单位校对-三标返回_2017年区管农桥养护设施工程量汇总表（2标）16.11.22返回" xfId="1293"/>
    <cellStyle name="差_养护三标桥梁河道分部明细-改16.6.8_桥梁按河道进行编号16.6.13-给养护单位校对-三标返回_2017年区管农桥养护设施工程量汇总表（2标）16.11.22返回_20171018-573座养护资金汇总表附表+资金拨付附表" xfId="1294"/>
    <cellStyle name="差_养护三标桥梁河道分部明细-改16.6.8_桥梁按河道进行编号16.6.13-给养护单位校对-三标返回_2017年区管农桥养护设施工程量汇总表（2标）16.11.22返回_20180422朝农公路桥养护经费" xfId="1295"/>
    <cellStyle name="差_养护三标桥梁河道分部明细-改16.6.8_桥梁按河道进行编号16.6.13-给养护单位校对-三标返回_2017年区管农桥养护设施工程量汇总表（2标）16.11.22返回_养护三标报价清单、明细表171010" xfId="1296"/>
    <cellStyle name="差_养护三标桥梁河道分部明细-改16.6.8_桥梁按河道进行编号16.6.13-给养护单位校对-三标返回_2017年区管农桥养护设施工程量汇总表（3标）16.12.6返回新" xfId="1297"/>
    <cellStyle name="差_养护三标桥梁河道分部明细-改16.6.8_桥梁按河道进行编号16.6.13-给养护单位校对-三标返回_2017年区管农桥养护设施工程量汇总表（3标）16.12.6返回新_20171018-573座养护资金汇总表附表+资金拨付附表" xfId="1298"/>
    <cellStyle name="差_养护三标桥梁河道分部明细-改16.6.8_桥梁按河道进行编号16.6.13-给养护单位校对-三标返回_2017年区管农桥养护设施工程量汇总表（3标）16.12.6返回新_20180422朝农公路桥养护经费" xfId="1299"/>
    <cellStyle name="差_养护三标桥梁河道分部明细-改16.6.8_桥梁按河道进行编号16.6.13-给养护单位校对-三标返回_2017年区管农桥养护设施工程量汇总表（3标）16.12.6返回新_养护三标报价清单、明细表171010" xfId="1300"/>
    <cellStyle name="差_养护设施增加明细表（北片）Book1" xfId="1301"/>
    <cellStyle name="差_样板村(曹路)" xfId="1302"/>
    <cellStyle name="差_样板村(曹路)_16.11.10-580座桥梁基本信息表" xfId="1303"/>
    <cellStyle name="差_样板村(曹路)_17年1标报价-每桥报价清单、明细表17年7月" xfId="1304"/>
    <cellStyle name="差_样板村(曹路)_17年3标报价-每桥报价清单、明细表17年7月" xfId="1305"/>
    <cellStyle name="差_样板村(曹路)_17年新2标报价-每座桥计算、明细表2017年10月" xfId="1306"/>
    <cellStyle name="差_样板村(曹路)_1标2017.4.1-2017.7 .31养护经费" xfId="1307"/>
    <cellStyle name="差_样板村(曹路)_2016年1标区管农桥养护投标价" xfId="1308"/>
    <cellStyle name="差_样板村(曹路)_20171018-573座养护资金汇总表附表+资金拨付附表" xfId="1309"/>
    <cellStyle name="差_样板村(曹路)_2017年区管农桥养护设施工程量汇总表（2标）16.11.22返回" xfId="1310"/>
    <cellStyle name="差_样板村(曹路)_2017年区管农桥养护设施工程量汇总表（2标）16.11.22返回_20171018-573座养护资金汇总表附表+资金拨付附表" xfId="1311"/>
    <cellStyle name="差_样板村(曹路)_2017年区管农桥养护设施工程量汇总表（2标）16.11.22返回_20180422朝农公路桥养护经费" xfId="1312"/>
    <cellStyle name="差_样板村(曹路)_2017年区管农桥养护设施工程量汇总表（2标）16.11.22返回_养护三标报价清单、明细表171010" xfId="1313"/>
    <cellStyle name="差_样板村(曹路)_2017年区管农桥养护设施工程量汇总表（3标）16.12.6返回新" xfId="1314"/>
    <cellStyle name="差_样板村(曹路)_2017年区管农桥养护设施工程量汇总表（3标）16.12.6返回新_20171018-573座养护资金汇总表附表+资金拨付附表" xfId="1315"/>
    <cellStyle name="差_样板村(曹路)_2017年区管农桥养护设施工程量汇总表（3标）16.12.6返回新_20180422朝农公路桥养护经费" xfId="1316"/>
    <cellStyle name="差_样板村(曹路)_2017年区管农桥养护设施工程量汇总表（3标）16.12.6返回新_养护三标报价清单、明细表171010" xfId="1317"/>
    <cellStyle name="差_样板村(曹路)_2标2017.4.1-2017.7 .31养护经费" xfId="1318"/>
    <cellStyle name="差_样板村(曹路)_3标大芦线设施量明细+经费16.9.29" xfId="1319"/>
    <cellStyle name="差_样板村(曹路)_3标大芦线设施量明细+经费16.9.29_1标2017.4.1-2017.7 .31养护经费" xfId="1320"/>
    <cellStyle name="差_样板村(曹路)_3标大芦线设施量明细+经费16.9.29_张家浜两侧（代防汛通道）接管桥梁明细表+养护经费" xfId="1321"/>
    <cellStyle name="差_样板村(曹路)_3标大芦线设施量明细+经费16.9.29_赵家沟防汛通道7座接管桥梁明细表+养护经费" xfId="1322"/>
    <cellStyle name="差_样板村(曹路)_第二季度河道考核情况（周浦所）" xfId="1323"/>
    <cellStyle name="差_样板村(曹路)_附表：农桥养护资金汇总表+明细表" xfId="1324"/>
    <cellStyle name="差_样板村(曹路)_扣三标五丰路桥养护资金2016年1月份2018年5月" xfId="1325"/>
    <cellStyle name="差_样板村(曹路)_南汇所2013年中检查各镇考核评分表（已打分）" xfId="1326"/>
    <cellStyle name="差_样板村(曹路)_南片二标6.17" xfId="1327"/>
    <cellStyle name="差_样板村(曹路)_外环运河、长界港接管桥梁明细表+养护经费9.30" xfId="1328"/>
    <cellStyle name="差_样板村(曹路)_修正  附表2：区管农桥养护设施工程量汇总表（1标）10.26" xfId="1329"/>
    <cellStyle name="差_样板村(曹路)_养护二标桥梁河道分部明细16.6.8" xfId="1330"/>
    <cellStyle name="差_样板村(曹路)_养护二标桥梁河道分部明细16.6.8_桥梁按河道进行编号16.6.13-给养护单位校对-三标返回" xfId="1331"/>
    <cellStyle name="差_样板村(曹路)_养护二标桥梁河道分部明细16.6.8_桥梁按河道进行编号16.6.13-给养护单位校对-三标返回_2017年区管农桥养护设施工程量汇总表（2标）16.11.22返回" xfId="1332"/>
    <cellStyle name="差_样板村(曹路)_养护二标桥梁河道分部明细16.6.8_桥梁按河道进行编号16.6.13-给养护单位校对-三标返回_2017年区管农桥养护设施工程量汇总表（2标）16.11.22返回_20171018-573座养护资金汇总表附表+资金拨付附表" xfId="1333"/>
    <cellStyle name="差_样板村(曹路)_养护二标桥梁河道分部明细16.6.8_桥梁按河道进行编号16.6.13-给养护单位校对-三标返回_2017年区管农桥养护设施工程量汇总表（2标）16.11.22返回_20180422朝农公路桥养护经费" xfId="1334"/>
    <cellStyle name="差_样板村(曹路)_养护二标桥梁河道分部明细16.6.8_桥梁按河道进行编号16.6.13-给养护单位校对-三标返回_2017年区管农桥养护设施工程量汇总表（2标）16.11.22返回_养护三标报价清单、明细表171010" xfId="1335"/>
    <cellStyle name="差_样板村(曹路)_养护二标桥梁河道分部明细16.6.8_桥梁按河道进行编号16.6.13-给养护单位校对-三标返回_2017年区管农桥养护设施工程量汇总表（3标）16.12.6返回新" xfId="1336"/>
    <cellStyle name="差_样板村(曹路)_养护二标桥梁河道分部明细16.6.8_桥梁按河道进行编号16.6.13-给养护单位校对-三标返回_2017年区管农桥养护设施工程量汇总表（3标）16.12.6返回新_20171018-573座养护资金汇总表附表+资金拨付附表" xfId="1337"/>
    <cellStyle name="差_样板村(曹路)_养护二标桥梁河道分部明细16.6.8_桥梁按河道进行编号16.6.13-给养护单位校对-三标返回_2017年区管农桥养护设施工程量汇总表（3标）16.12.6返回新_20180422朝农公路桥养护经费" xfId="1338"/>
    <cellStyle name="差_样板村(曹路)_养护二标桥梁河道分部明细16.6.8_桥梁按河道进行编号16.6.13-给养护单位校对-三标返回_2017年区管农桥养护设施工程量汇总表（3标）16.12.6返回新_养护三标报价清单、明细表171010" xfId="1339"/>
    <cellStyle name="差_样板村(曹路)_养护三标报价清单、明细表171010" xfId="1340"/>
    <cellStyle name="差_样板村(曹路)_养护三标桥梁河道分部明细-改16.6.8" xfId="1341"/>
    <cellStyle name="差_样板村(曹路)_养护三标桥梁河道分部明细-改16.6.8_桥梁按河道进行编号16.6.13-给养护单位校对-三标返回" xfId="1342"/>
    <cellStyle name="差_样板村(曹路)_养护三标桥梁河道分部明细-改16.6.8_桥梁按河道进行编号16.6.13-给养护单位校对-三标返回_2017年区管农桥养护设施工程量汇总表（2标）16.11.22返回" xfId="1343"/>
    <cellStyle name="差_样板村(曹路)_养护三标桥梁河道分部明细-改16.6.8_桥梁按河道进行编号16.6.13-给养护单位校对-三标返回_2017年区管农桥养护设施工程量汇总表（2标）16.11.22返回_20171018-573座养护资金汇总表附表+资金拨付附表" xfId="1344"/>
    <cellStyle name="差_样板村(曹路)_养护三标桥梁河道分部明细-改16.6.8_桥梁按河道进行编号16.6.13-给养护单位校对-三标返回_2017年区管农桥养护设施工程量汇总表（2标）16.11.22返回_20180422朝农公路桥养护经费" xfId="1345"/>
    <cellStyle name="差_样板村(曹路)_养护三标桥梁河道分部明细-改16.6.8_桥梁按河道进行编号16.6.13-给养护单位校对-三标返回_2017年区管农桥养护设施工程量汇总表（2标）16.11.22返回_养护三标报价清单、明细表171010" xfId="1346"/>
    <cellStyle name="差_样板村(曹路)_养护三标桥梁河道分部明细-改16.6.8_桥梁按河道进行编号16.6.13-给养护单位校对-三标返回_2017年区管农桥养护设施工程量汇总表（3标）16.12.6返回新" xfId="1347"/>
    <cellStyle name="差_样板村(曹路)_养护三标桥梁河道分部明细-改16.6.8_桥梁按河道进行编号16.6.13-给养护单位校对-三标返回_2017年区管农桥养护设施工程量汇总表（3标）16.12.6返回新_20171018-573座养护资金汇总表附表+资金拨付附表" xfId="1348"/>
    <cellStyle name="差_样板村(曹路)_养护三标桥梁河道分部明细-改16.6.8_桥梁按河道进行编号16.6.13-给养护单位校对-三标返回_2017年区管农桥养护设施工程量汇总表（3标）16.12.6返回新_20180422朝农公路桥养护经费" xfId="1349"/>
    <cellStyle name="差_样板村(曹路)_养护三标桥梁河道分部明细-改16.6.8_桥梁按河道进行编号16.6.13-给养护单位校对-三标返回_2017年区管农桥养护设施工程量汇总表（3标）16.12.6返回新_养护三标报价清单、明细表171010" xfId="1350"/>
    <cellStyle name="差_样板村(曹路)_张家浜两侧（代防汛通道）接管桥梁明细表+养护经费" xfId="1351"/>
    <cellStyle name="差_样板村(曹路)_赵家沟防汛通道7座接管桥梁明细表+养护经费" xfId="1352"/>
    <cellStyle name="差_样板村（合庆）" xfId="1353"/>
    <cellStyle name="差_样板村（合庆）_16.11.10-580座桥梁基本信息表" xfId="1354"/>
    <cellStyle name="差_样板村（合庆）_17年1标报价-每桥报价清单、明细表17年7月" xfId="1355"/>
    <cellStyle name="差_样板村（合庆）_17年3标报价-每桥报价清单、明细表17年7月" xfId="1356"/>
    <cellStyle name="差_样板村（合庆）_17年新2标报价-每座桥计算、明细表2017年10月" xfId="1357"/>
    <cellStyle name="差_样板村（合庆）_1标2017.4.1-2017.7 .31养护经费" xfId="1358"/>
    <cellStyle name="差_样板村（合庆）_2016年1标区管农桥养护投标价" xfId="1359"/>
    <cellStyle name="差_样板村（合庆）_20171018-573座养护资金汇总表附表+资金拨付附表" xfId="1360"/>
    <cellStyle name="差_样板村（合庆）_2017年区管农桥养护设施工程量汇总表（2标）16.11.22返回" xfId="1361"/>
    <cellStyle name="差_样板村（合庆）_2017年区管农桥养护设施工程量汇总表（2标）16.11.22返回_20171018-573座养护资金汇总表附表+资金拨付附表" xfId="1362"/>
    <cellStyle name="差_样板村（合庆）_2017年区管农桥养护设施工程量汇总表（2标）16.11.22返回_20180422朝农公路桥养护经费" xfId="1363"/>
    <cellStyle name="差_样板村（合庆）_2017年区管农桥养护设施工程量汇总表（2标）16.11.22返回_养护三标报价清单、明细表171010" xfId="1364"/>
    <cellStyle name="差_样板村（合庆）_2017年区管农桥养护设施工程量汇总表（3标）16.12.6返回新" xfId="1365"/>
    <cellStyle name="差_样板村（合庆）_2017年区管农桥养护设施工程量汇总表（3标）16.12.6返回新_20171018-573座养护资金汇总表附表+资金拨付附表" xfId="1366"/>
    <cellStyle name="差_样板村（合庆）_2017年区管农桥养护设施工程量汇总表（3标）16.12.6返回新_20180422朝农公路桥养护经费" xfId="1367"/>
    <cellStyle name="差_样板村（合庆）_2017年区管农桥养护设施工程量汇总表（3标）16.12.6返回新_养护三标报价清单、明细表171010" xfId="1368"/>
    <cellStyle name="差_样板村（合庆）_2标2017.4.1-2017.7 .31养护经费" xfId="1369"/>
    <cellStyle name="差_样板村（合庆）_3标大芦线设施量明细+经费16.9.29" xfId="1370"/>
    <cellStyle name="差_样板村（合庆）_3标大芦线设施量明细+经费16.9.29_1标2017.4.1-2017.7 .31养护经费" xfId="1371"/>
    <cellStyle name="差_样板村（合庆）_3标大芦线设施量明细+经费16.9.29_张家浜两侧（代防汛通道）接管桥梁明细表+养护经费" xfId="1372"/>
    <cellStyle name="差_样板村（合庆）_3标大芦线设施量明细+经费16.9.29_赵家沟防汛通道7座接管桥梁明细表+养护经费" xfId="1373"/>
    <cellStyle name="差_样板村（合庆）_第二季度河道考核情况（周浦所）" xfId="1374"/>
    <cellStyle name="差_样板村（合庆）_附表：农桥养护资金汇总表+明细表" xfId="1375"/>
    <cellStyle name="差_样板村（合庆）_扣三标五丰路桥养护资金2016年1月份2018年5月" xfId="1376"/>
    <cellStyle name="差_样板村（合庆）_南汇所2013年中检查各镇考核评分表（已打分）" xfId="1377"/>
    <cellStyle name="差_样板村（合庆）_南片二标6.17" xfId="1378"/>
    <cellStyle name="差_样板村（合庆）_外环运河、长界港接管桥梁明细表+养护经费9.30" xfId="1379"/>
    <cellStyle name="差_样板村（合庆）_修正  附表2：区管农桥养护设施工程量汇总表（1标）10.26" xfId="1380"/>
    <cellStyle name="差_样板村（合庆）_养护二标桥梁河道分部明细16.6.8" xfId="1381"/>
    <cellStyle name="差_样板村（合庆）_养护二标桥梁河道分部明细16.6.8_桥梁按河道进行编号16.6.13-给养护单位校对-三标返回" xfId="1382"/>
    <cellStyle name="差_样板村（合庆）_养护二标桥梁河道分部明细16.6.8_桥梁按河道进行编号16.6.13-给养护单位校对-三标返回_2017年区管农桥养护设施工程量汇总表（2标）16.11.22返回" xfId="1383"/>
    <cellStyle name="差_样板村（合庆）_养护二标桥梁河道分部明细16.6.8_桥梁按河道进行编号16.6.13-给养护单位校对-三标返回_2017年区管农桥养护设施工程量汇总表（2标）16.11.22返回_20171018-573座养护资金汇总表附表+资金拨付附表" xfId="1384"/>
    <cellStyle name="差_样板村（合庆）_养护二标桥梁河道分部明细16.6.8_桥梁按河道进行编号16.6.13-给养护单位校对-三标返回_2017年区管农桥养护设施工程量汇总表（2标）16.11.22返回_20180422朝农公路桥养护经费" xfId="1385"/>
    <cellStyle name="差_样板村（合庆）_养护二标桥梁河道分部明细16.6.8_桥梁按河道进行编号16.6.13-给养护单位校对-三标返回_2017年区管农桥养护设施工程量汇总表（2标）16.11.22返回_养护三标报价清单、明细表171010" xfId="1386"/>
    <cellStyle name="差_样板村（合庆）_养护二标桥梁河道分部明细16.6.8_桥梁按河道进行编号16.6.13-给养护单位校对-三标返回_2017年区管农桥养护设施工程量汇总表（3标）16.12.6返回新" xfId="1387"/>
    <cellStyle name="差_样板村（合庆）_养护二标桥梁河道分部明细16.6.8_桥梁按河道进行编号16.6.13-给养护单位校对-三标返回_2017年区管农桥养护设施工程量汇总表（3标）16.12.6返回新_20171018-573座养护资金汇总表附表+资金拨付附表" xfId="1388"/>
    <cellStyle name="差_样板村（合庆）_养护二标桥梁河道分部明细16.6.8_桥梁按河道进行编号16.6.13-给养护单位校对-三标返回_2017年区管农桥养护设施工程量汇总表（3标）16.12.6返回新_20180422朝农公路桥养护经费" xfId="1389"/>
    <cellStyle name="差_样板村（合庆）_养护二标桥梁河道分部明细16.6.8_桥梁按河道进行编号16.6.13-给养护单位校对-三标返回_2017年区管农桥养护设施工程量汇总表（3标）16.12.6返回新_养护三标报价清单、明细表171010" xfId="1390"/>
    <cellStyle name="差_样板村（合庆）_养护三标报价清单、明细表171010" xfId="1391"/>
    <cellStyle name="差_样板村（合庆）_养护三标桥梁河道分部明细-改16.6.8" xfId="1392"/>
    <cellStyle name="差_样板村（合庆）_养护三标桥梁河道分部明细-改16.6.8_桥梁按河道进行编号16.6.13-给养护单位校对-三标返回" xfId="1393"/>
    <cellStyle name="差_样板村（合庆）_养护三标桥梁河道分部明细-改16.6.8_桥梁按河道进行编号16.6.13-给养护单位校对-三标返回_2017年区管农桥养护设施工程量汇总表（2标）16.11.22返回" xfId="1394"/>
    <cellStyle name="差_样板村（合庆）_养护三标桥梁河道分部明细-改16.6.8_桥梁按河道进行编号16.6.13-给养护单位校对-三标返回_2017年区管农桥养护设施工程量汇总表（2标）16.11.22返回_20171018-573座养护资金汇总表附表+资金拨付附表" xfId="1395"/>
    <cellStyle name="差_样板村（合庆）_养护三标桥梁河道分部明细-改16.6.8_桥梁按河道进行编号16.6.13-给养护单位校对-三标返回_2017年区管农桥养护设施工程量汇总表（2标）16.11.22返回_20180422朝农公路桥养护经费" xfId="1396"/>
    <cellStyle name="差_样板村（合庆）_养护三标桥梁河道分部明细-改16.6.8_桥梁按河道进行编号16.6.13-给养护单位校对-三标返回_2017年区管农桥养护设施工程量汇总表（2标）16.11.22返回_养护三标报价清单、明细表171010" xfId="1397"/>
    <cellStyle name="差_样板村（合庆）_养护三标桥梁河道分部明细-改16.6.8_桥梁按河道进行编号16.6.13-给养护单位校对-三标返回_2017年区管农桥养护设施工程量汇总表（3标）16.12.6返回新" xfId="1398"/>
    <cellStyle name="差_样板村（合庆）_养护三标桥梁河道分部明细-改16.6.8_桥梁按河道进行编号16.6.13-给养护单位校对-三标返回_2017年区管农桥养护设施工程量汇总表（3标）16.12.6返回新_20171018-573座养护资金汇总表附表+资金拨付附表" xfId="1399"/>
    <cellStyle name="差_样板村（合庆）_养护三标桥梁河道分部明细-改16.6.8_桥梁按河道进行编号16.6.13-给养护单位校对-三标返回_2017年区管农桥养护设施工程量汇总表（3标）16.12.6返回新_20180422朝农公路桥养护经费" xfId="1400"/>
    <cellStyle name="差_样板村（合庆）_养护三标桥梁河道分部明细-改16.6.8_桥梁按河道进行编号16.6.13-给养护单位校对-三标返回_2017年区管农桥养护设施工程量汇总表（3标）16.12.6返回新_养护三标报价清单、明细表171010" xfId="1401"/>
    <cellStyle name="差_样板村（合庆）_张家浜两侧（代防汛通道）接管桥梁明细表+养护经费" xfId="1402"/>
    <cellStyle name="差_样板村（合庆）_赵家沟防汛通道7座接管桥梁明细表+养护经费" xfId="1403"/>
    <cellStyle name="差_样板村(唐镇)" xfId="1404"/>
    <cellStyle name="差_样板村(唐镇)_16.11.10-580座桥梁基本信息表" xfId="1405"/>
    <cellStyle name="差_样板村(唐镇)_17年1标报价-每桥报价清单、明细表17年7月" xfId="1406"/>
    <cellStyle name="差_样板村(唐镇)_17年3标报价-每桥报价清单、明细表17年7月" xfId="1407"/>
    <cellStyle name="差_样板村(唐镇)_17年新2标报价-每座桥计算、明细表2017年10月" xfId="1408"/>
    <cellStyle name="差_样板村(唐镇)_1标2017.4.1-2017.7 .31养护经费" xfId="1409"/>
    <cellStyle name="差_样板村(唐镇)_2016年1标区管农桥养护投标价" xfId="1410"/>
    <cellStyle name="差_样板村(唐镇)_20171018-573座养护资金汇总表附表+资金拨付附表" xfId="1411"/>
    <cellStyle name="差_样板村(唐镇)_2017年区管农桥养护设施工程量汇总表（2标）16.11.22返回" xfId="1412"/>
    <cellStyle name="差_样板村(唐镇)_2017年区管农桥养护设施工程量汇总表（2标）16.11.22返回_20171018-573座养护资金汇总表附表+资金拨付附表" xfId="1413"/>
    <cellStyle name="差_样板村(唐镇)_2017年区管农桥养护设施工程量汇总表（2标）16.11.22返回_20180422朝农公路桥养护经费" xfId="1414"/>
    <cellStyle name="差_样板村(唐镇)_2017年区管农桥养护设施工程量汇总表（2标）16.11.22返回_养护三标报价清单、明细表171010" xfId="1415"/>
    <cellStyle name="差_样板村(唐镇)_2017年区管农桥养护设施工程量汇总表（3标）16.12.6返回新" xfId="1416"/>
    <cellStyle name="差_样板村(唐镇)_2017年区管农桥养护设施工程量汇总表（3标）16.12.6返回新_20171018-573座养护资金汇总表附表+资金拨付附表" xfId="1417"/>
    <cellStyle name="差_样板村(唐镇)_2017年区管农桥养护设施工程量汇总表（3标）16.12.6返回新_20180422朝农公路桥养护经费" xfId="1418"/>
    <cellStyle name="差_样板村(唐镇)_2017年区管农桥养护设施工程量汇总表（3标）16.12.6返回新_养护三标报价清单、明细表171010" xfId="1419"/>
    <cellStyle name="差_样板村(唐镇)_2标2017.4.1-2017.7 .31养护经费" xfId="1420"/>
    <cellStyle name="差_样板村(唐镇)_3标大芦线设施量明细+经费16.9.29" xfId="1421"/>
    <cellStyle name="差_样板村(唐镇)_3标大芦线设施量明细+经费16.9.29_1标2017.4.1-2017.7 .31养护经费" xfId="1422"/>
    <cellStyle name="差_样板村(唐镇)_3标大芦线设施量明细+经费16.9.29_张家浜两侧（代防汛通道）接管桥梁明细表+养护经费" xfId="1423"/>
    <cellStyle name="差_样板村(唐镇)_3标大芦线设施量明细+经费16.9.29_赵家沟防汛通道7座接管桥梁明细表+养护经费" xfId="1424"/>
    <cellStyle name="差_样板村(唐镇)_第二季度河道考核情况（周浦所）" xfId="1425"/>
    <cellStyle name="差_样板村(唐镇)_附表：农桥养护资金汇总表+明细表" xfId="1426"/>
    <cellStyle name="差_样板村(唐镇)_扣三标五丰路桥养护资金2016年1月份2018年5月" xfId="1427"/>
    <cellStyle name="差_样板村(唐镇)_南汇所2013年中检查各镇考核评分表（已打分）" xfId="1428"/>
    <cellStyle name="差_样板村(唐镇)_南片二标6.17" xfId="1429"/>
    <cellStyle name="差_样板村(唐镇)_外环运河、长界港接管桥梁明细表+养护经费9.30" xfId="1430"/>
    <cellStyle name="差_样板村(唐镇)_修正  附表2：区管农桥养护设施工程量汇总表（1标）10.26" xfId="1431"/>
    <cellStyle name="差_样板村(唐镇)_养护二标桥梁河道分部明细16.6.8" xfId="1432"/>
    <cellStyle name="差_样板村(唐镇)_养护二标桥梁河道分部明细16.6.8_桥梁按河道进行编号16.6.13-给养护单位校对-三标返回" xfId="1433"/>
    <cellStyle name="差_样板村(唐镇)_养护二标桥梁河道分部明细16.6.8_桥梁按河道进行编号16.6.13-给养护单位校对-三标返回_2017年区管农桥养护设施工程量汇总表（2标）16.11.22返回" xfId="1434"/>
    <cellStyle name="差_样板村(唐镇)_养护二标桥梁河道分部明细16.6.8_桥梁按河道进行编号16.6.13-给养护单位校对-三标返回_2017年区管农桥养护设施工程量汇总表（2标）16.11.22返回_20171018-573座养护资金汇总表附表+资金拨付附表" xfId="1435"/>
    <cellStyle name="差_样板村(唐镇)_养护二标桥梁河道分部明细16.6.8_桥梁按河道进行编号16.6.13-给养护单位校对-三标返回_2017年区管农桥养护设施工程量汇总表（2标）16.11.22返回_20180422朝农公路桥养护经费" xfId="1436"/>
    <cellStyle name="差_样板村(唐镇)_养护二标桥梁河道分部明细16.6.8_桥梁按河道进行编号16.6.13-给养护单位校对-三标返回_2017年区管农桥养护设施工程量汇总表（2标）16.11.22返回_养护三标报价清单、明细表171010" xfId="1437"/>
    <cellStyle name="差_样板村(唐镇)_养护二标桥梁河道分部明细16.6.8_桥梁按河道进行编号16.6.13-给养护单位校对-三标返回_2017年区管农桥养护设施工程量汇总表（3标）16.12.6返回新" xfId="1438"/>
    <cellStyle name="差_样板村(唐镇)_养护二标桥梁河道分部明细16.6.8_桥梁按河道进行编号16.6.13-给养护单位校对-三标返回_2017年区管农桥养护设施工程量汇总表（3标）16.12.6返回新_20171018-573座养护资金汇总表附表+资金拨付附表" xfId="1439"/>
    <cellStyle name="差_样板村(唐镇)_养护二标桥梁河道分部明细16.6.8_桥梁按河道进行编号16.6.13-给养护单位校对-三标返回_2017年区管农桥养护设施工程量汇总表（3标）16.12.6返回新_20180422朝农公路桥养护经费" xfId="1440"/>
    <cellStyle name="差_样板村(唐镇)_养护二标桥梁河道分部明细16.6.8_桥梁按河道进行编号16.6.13-给养护单位校对-三标返回_2017年区管农桥养护设施工程量汇总表（3标）16.12.6返回新_养护三标报价清单、明细表171010" xfId="1441"/>
    <cellStyle name="差_样板村(唐镇)_养护三标报价清单、明细表171010" xfId="1442"/>
    <cellStyle name="差_样板村(唐镇)_养护三标桥梁河道分部明细-改16.6.8" xfId="1443"/>
    <cellStyle name="差_样板村(唐镇)_养护三标桥梁河道分部明细-改16.6.8_桥梁按河道进行编号16.6.13-给养护单位校对-三标返回" xfId="1444"/>
    <cellStyle name="差_样板村(唐镇)_养护三标桥梁河道分部明细-改16.6.8_桥梁按河道进行编号16.6.13-给养护单位校对-三标返回_2017年区管农桥养护设施工程量汇总表（2标）16.11.22返回" xfId="1445"/>
    <cellStyle name="差_样板村(唐镇)_养护三标桥梁河道分部明细-改16.6.8_桥梁按河道进行编号16.6.13-给养护单位校对-三标返回_2017年区管农桥养护设施工程量汇总表（2标）16.11.22返回_20171018-573座养护资金汇总表附表+资金拨付附表" xfId="1446"/>
    <cellStyle name="差_样板村(唐镇)_养护三标桥梁河道分部明细-改16.6.8_桥梁按河道进行编号16.6.13-给养护单位校对-三标返回_2017年区管农桥养护设施工程量汇总表（2标）16.11.22返回_20180422朝农公路桥养护经费" xfId="1447"/>
    <cellStyle name="差_样板村(唐镇)_养护三标桥梁河道分部明细-改16.6.8_桥梁按河道进行编号16.6.13-给养护单位校对-三标返回_2017年区管农桥养护设施工程量汇总表（2标）16.11.22返回_养护三标报价清单、明细表171010" xfId="1448"/>
    <cellStyle name="差_样板村(唐镇)_养护三标桥梁河道分部明细-改16.6.8_桥梁按河道进行编号16.6.13-给养护单位校对-三标返回_2017年区管农桥养护设施工程量汇总表（3标）16.12.6返回新" xfId="1449"/>
    <cellStyle name="差_样板村(唐镇)_养护三标桥梁河道分部明细-改16.6.8_桥梁按河道进行编号16.6.13-给养护单位校对-三标返回_2017年区管农桥养护设施工程量汇总表（3标）16.12.6返回新_20171018-573座养护资金汇总表附表+资金拨付附表" xfId="1450"/>
    <cellStyle name="差_样板村(唐镇)_养护三标桥梁河道分部明细-改16.6.8_桥梁按河道进行编号16.6.13-给养护单位校对-三标返回_2017年区管农桥养护设施工程量汇总表（3标）16.12.6返回新_20180422朝农公路桥养护经费" xfId="1451"/>
    <cellStyle name="差_样板村(唐镇)_养护三标桥梁河道分部明细-改16.6.8_桥梁按河道进行编号16.6.13-给养护单位校对-三标返回_2017年区管农桥养护设施工程量汇总表（3标）16.12.6返回新_养护三标报价清单、明细表171010" xfId="1452"/>
    <cellStyle name="差_样板村(唐镇)_张家浜两侧（代防汛通道）接管桥梁明细表+养护经费" xfId="1453"/>
    <cellStyle name="差_样板村(唐镇)_赵家沟防汛通道7座接管桥梁明细表+养护经费" xfId="1454"/>
    <cellStyle name="差_样板村汇总" xfId="1455"/>
    <cellStyle name="差_样板村及星级河道创建计划表、绿化培训报名（祝桥）" xfId="1456"/>
    <cellStyle name="差_样板村及星级河道创建计划表、绿化培训报名（祝桥）_16.11.10-580座桥梁基本信息表" xfId="1457"/>
    <cellStyle name="差_样板村及星级河道创建计划表、绿化培训报名（祝桥）_17年1标报价-每桥报价清单、明细表17年7月" xfId="1458"/>
    <cellStyle name="差_样板村及星级河道创建计划表、绿化培训报名（祝桥）_17年3标报价-每桥报价清单、明细表17年7月" xfId="1459"/>
    <cellStyle name="差_样板村及星级河道创建计划表、绿化培训报名（祝桥）_17年新2标报价-每座桥计算、明细表2017年10月" xfId="1460"/>
    <cellStyle name="差_样板村及星级河道创建计划表、绿化培训报名（祝桥）_1标2017.4.1-2017.7 .31养护经费" xfId="1461"/>
    <cellStyle name="差_样板村及星级河道创建计划表、绿化培训报名（祝桥）_2016年1标区管农桥养护投标价" xfId="1462"/>
    <cellStyle name="差_样板村及星级河道创建计划表、绿化培训报名（祝桥）_20171018-573座养护资金汇总表附表+资金拨付附表" xfId="1463"/>
    <cellStyle name="差_样板村及星级河道创建计划表、绿化培训报名（祝桥）_2017年区管农桥养护设施工程量汇总表（2标）16.11.22返回" xfId="1464"/>
    <cellStyle name="差_样板村及星级河道创建计划表、绿化培训报名（祝桥）_2017年区管农桥养护设施工程量汇总表（2标）16.11.22返回_20171018-573座养护资金汇总表附表+资金拨付附表" xfId="1465"/>
    <cellStyle name="差_样板村及星级河道创建计划表、绿化培训报名（祝桥）_2017年区管农桥养护设施工程量汇总表（2标）16.11.22返回_20180422朝农公路桥养护经费" xfId="1466"/>
    <cellStyle name="差_样板村及星级河道创建计划表、绿化培训报名（祝桥）_2017年区管农桥养护设施工程量汇总表（2标）16.11.22返回_养护三标报价清单、明细表171010" xfId="1467"/>
    <cellStyle name="差_样板村及星级河道创建计划表、绿化培训报名（祝桥）_2017年区管农桥养护设施工程量汇总表（3标）16.12.6返回新" xfId="1468"/>
    <cellStyle name="差_样板村及星级河道创建计划表、绿化培训报名（祝桥）_2017年区管农桥养护设施工程量汇总表（3标）16.12.6返回新_20171018-573座养护资金汇总表附表+资金拨付附表" xfId="1469"/>
    <cellStyle name="差_样板村及星级河道创建计划表、绿化培训报名（祝桥）_2017年区管农桥养护设施工程量汇总表（3标）16.12.6返回新_20180422朝农公路桥养护经费" xfId="1470"/>
    <cellStyle name="差_样板村及星级河道创建计划表、绿化培训报名（祝桥）_2017年区管农桥养护设施工程量汇总表（3标）16.12.6返回新_养护三标报价清单、明细表171010" xfId="1471"/>
    <cellStyle name="差_样板村及星级河道创建计划表、绿化培训报名（祝桥）_2标2017.4.1-2017.7 .31养护经费" xfId="1472"/>
    <cellStyle name="差_样板村及星级河道创建计划表、绿化培训报名（祝桥）_3标大芦线设施量明细+经费16.9.29" xfId="1473"/>
    <cellStyle name="差_样板村及星级河道创建计划表、绿化培训报名（祝桥）_3标大芦线设施量明细+经费16.9.29_1标2017.4.1-2017.7 .31养护经费" xfId="1474"/>
    <cellStyle name="差_样板村及星级河道创建计划表、绿化培训报名（祝桥）_3标大芦线设施量明细+经费16.9.29_张家浜两侧（代防汛通道）接管桥梁明细表+养护经费" xfId="1475"/>
    <cellStyle name="差_样板村及星级河道创建计划表、绿化培训报名（祝桥）_3标大芦线设施量明细+经费16.9.29_赵家沟防汛通道7座接管桥梁明细表+养护经费" xfId="1476"/>
    <cellStyle name="差_样板村及星级河道创建计划表、绿化培训报名（祝桥）_第二季度河道考核情况（周浦所）" xfId="1477"/>
    <cellStyle name="差_样板村及星级河道创建计划表、绿化培训报名（祝桥）_附表：农桥养护资金汇总表+明细表" xfId="1478"/>
    <cellStyle name="差_样板村及星级河道创建计划表、绿化培训报名（祝桥）_扣三标五丰路桥养护资金2016年1月份2018年5月" xfId="1479"/>
    <cellStyle name="差_样板村及星级河道创建计划表、绿化培训报名（祝桥）_南汇所2013年中检查各镇考核评分表（已打分）" xfId="1480"/>
    <cellStyle name="差_样板村及星级河道创建计划表、绿化培训报名（祝桥）_南片二标6.17" xfId="1481"/>
    <cellStyle name="差_样板村及星级河道创建计划表、绿化培训报名（祝桥）_外环运河、长界港接管桥梁明细表+养护经费9.30" xfId="1482"/>
    <cellStyle name="差_样板村及星级河道创建计划表、绿化培训报名（祝桥）_修正  附表2：区管农桥养护设施工程量汇总表（1标）10.26" xfId="1483"/>
    <cellStyle name="差_样板村及星级河道创建计划表、绿化培训报名（祝桥）_养护二标桥梁河道分部明细16.6.8" xfId="1484"/>
    <cellStyle name="差_样板村及星级河道创建计划表、绿化培训报名（祝桥）_养护二标桥梁河道分部明细16.6.8_桥梁按河道进行编号16.6.13-给养护单位校对-三标返回" xfId="1485"/>
    <cellStyle name="差_样板村及星级河道创建计划表、绿化培训报名（祝桥）_养护二标桥梁河道分部明细16.6.8_桥梁按河道进行编号16.6.13-给养护单位校对-三标返回_2017年区管农桥养护设施工程量汇总表（2标）16.11.22返回" xfId="1486"/>
    <cellStyle name="差_样板村及星级河道创建计划表、绿化培训报名（祝桥）_养护二标桥梁河道分部明细16.6.8_桥梁按河道进行编号16.6.13-给养护单位校对-三标返回_2017年区管农桥养护设施工程量汇总表（2标）16.11.22返回_20171018-573座养护资金汇总表附表+资金拨付附表" xfId="1487"/>
    <cellStyle name="差_样板村及星级河道创建计划表、绿化培训报名（祝桥）_养护二标桥梁河道分部明细16.6.8_桥梁按河道进行编号16.6.13-给养护单位校对-三标返回_2017年区管农桥养护设施工程量汇总表（2标）16.11.22返回_20180422朝农公路桥养护经费" xfId="1488"/>
    <cellStyle name="差_样板村及星级河道创建计划表、绿化培训报名（祝桥）_养护二标桥梁河道分部明细16.6.8_桥梁按河道进行编号16.6.13-给养护单位校对-三标返回_2017年区管农桥养护设施工程量汇总表（2标）16.11.22返回_养护三标报价清单、明细表171010" xfId="1489"/>
    <cellStyle name="差_样板村及星级河道创建计划表、绿化培训报名（祝桥）_养护二标桥梁河道分部明细16.6.8_桥梁按河道进行编号16.6.13-给养护单位校对-三标返回_2017年区管农桥养护设施工程量汇总表（3标）16.12.6返回新" xfId="1490"/>
    <cellStyle name="差_样板村及星级河道创建计划表、绿化培训报名（祝桥）_养护二标桥梁河道分部明细16.6.8_桥梁按河道进行编号16.6.13-给养护单位校对-三标返回_2017年区管农桥养护设施工程量汇总表（3标）16.12.6返回新_20171018-573座养护资金汇总表附表+资金拨付附表" xfId="1491"/>
    <cellStyle name="差_样板村及星级河道创建计划表、绿化培训报名（祝桥）_养护二标桥梁河道分部明细16.6.8_桥梁按河道进行编号16.6.13-给养护单位校对-三标返回_2017年区管农桥养护设施工程量汇总表（3标）16.12.6返回新_20180422朝农公路桥养护经费" xfId="1492"/>
    <cellStyle name="差_样板村及星级河道创建计划表、绿化培训报名（祝桥）_养护二标桥梁河道分部明细16.6.8_桥梁按河道进行编号16.6.13-给养护单位校对-三标返回_2017年区管农桥养护设施工程量汇总表（3标）16.12.6返回新_养护三标报价清单、明细表171010" xfId="1493"/>
    <cellStyle name="差_样板村及星级河道创建计划表、绿化培训报名（祝桥）_养护三标报价清单、明细表171010" xfId="1494"/>
    <cellStyle name="差_样板村及星级河道创建计划表、绿化培训报名（祝桥）_养护三标桥梁河道分部明细-改16.6.8" xfId="1495"/>
    <cellStyle name="差_样板村及星级河道创建计划表、绿化培训报名（祝桥）_养护三标桥梁河道分部明细-改16.6.8_桥梁按河道进行编号16.6.13-给养护单位校对-三标返回" xfId="1496"/>
    <cellStyle name="差_样板村及星级河道创建计划表、绿化培训报名（祝桥）_养护三标桥梁河道分部明细-改16.6.8_桥梁按河道进行编号16.6.13-给养护单位校对-三标返回_2017年区管农桥养护设施工程量汇总表（2标）16.11.22返回" xfId="1497"/>
    <cellStyle name="差_样板村及星级河道创建计划表、绿化培训报名（祝桥）_养护三标桥梁河道分部明细-改16.6.8_桥梁按河道进行编号16.6.13-给养护单位校对-三标返回_2017年区管农桥养护设施工程量汇总表（2标）16.11.22返回_20171018-573座养护资金汇总表附表+资金拨付附表" xfId="1498"/>
    <cellStyle name="差_样板村及星级河道创建计划表、绿化培训报名（祝桥）_养护三标桥梁河道分部明细-改16.6.8_桥梁按河道进行编号16.6.13-给养护单位校对-三标返回_2017年区管农桥养护设施工程量汇总表（2标）16.11.22返回_20180422朝农公路桥养护经费" xfId="1499"/>
    <cellStyle name="差_样板村及星级河道创建计划表、绿化培训报名（祝桥）_养护三标桥梁河道分部明细-改16.6.8_桥梁按河道进行编号16.6.13-给养护单位校对-三标返回_2017年区管农桥养护设施工程量汇总表（2标）16.11.22返回_养护三标报价清单、明细表171010" xfId="1500"/>
    <cellStyle name="差_样板村及星级河道创建计划表、绿化培训报名（祝桥）_养护三标桥梁河道分部明细-改16.6.8_桥梁按河道进行编号16.6.13-给养护单位校对-三标返回_2017年区管农桥养护设施工程量汇总表（3标）16.12.6返回新" xfId="1501"/>
    <cellStyle name="差_样板村及星级河道创建计划表、绿化培训报名（祝桥）_养护三标桥梁河道分部明细-改16.6.8_桥梁按河道进行编号16.6.13-给养护单位校对-三标返回_2017年区管农桥养护设施工程量汇总表（3标）16.12.6返回新_20171018-573座养护资金汇总表附表+资金拨付附表" xfId="1502"/>
    <cellStyle name="差_样板村及星级河道创建计划表、绿化培训报名（祝桥）_养护三标桥梁河道分部明细-改16.6.8_桥梁按河道进行编号16.6.13-给养护单位校对-三标返回_2017年区管农桥养护设施工程量汇总表（3标）16.12.6返回新_20180422朝农公路桥养护经费" xfId="1503"/>
    <cellStyle name="差_样板村及星级河道创建计划表、绿化培训报名（祝桥）_养护三标桥梁河道分部明细-改16.6.8_桥梁按河道进行编号16.6.13-给养护单位校对-三标返回_2017年区管农桥养护设施工程量汇总表（3标）16.12.6返回新_养护三标报价清单、明细表171010" xfId="1504"/>
    <cellStyle name="差_样板村及星级河道创建计划表、绿化培训报名（祝桥）_张家浜两侧（代防汛通道）接管桥梁明细表+养护经费" xfId="1505"/>
    <cellStyle name="差_样板村及星级河道创建计划表、绿化培训报名（祝桥）_赵家沟防汛通道7座接管桥梁明细表+养护经费" xfId="1506"/>
    <cellStyle name="差_张家浜两侧（代防汛通道）接管桥梁明细表+养护经费" xfId="1507"/>
    <cellStyle name="差_张江镇" xfId="1508"/>
    <cellStyle name="差_赵家沟防汛通道7座接管桥梁明细表+养护经费" xfId="1509"/>
    <cellStyle name="差_周康航新 样板村创建表" xfId="1510"/>
    <cellStyle name="差_周康航新 样板村创建表_16.11.10-580座桥梁基本信息表" xfId="1511"/>
    <cellStyle name="差_周康航新 样板村创建表_17年1标报价-每桥报价清单、明细表17年7月" xfId="1512"/>
    <cellStyle name="差_周康航新 样板村创建表_17年3标报价-每桥报价清单、明细表17年7月" xfId="1513"/>
    <cellStyle name="差_周康航新 样板村创建表_17年新2标报价-每座桥计算、明细表2017年10月" xfId="1514"/>
    <cellStyle name="差_周康航新 样板村创建表_1标2017.4.1-2017.7 .31养护经费" xfId="1515"/>
    <cellStyle name="差_周康航新 样板村创建表_2016年1标区管农桥养护投标价" xfId="1516"/>
    <cellStyle name="差_周康航新 样板村创建表_20171018-573座养护资金汇总表附表+资金拨付附表" xfId="1517"/>
    <cellStyle name="差_周康航新 样板村创建表_2017年区管农桥养护设施工程量汇总表（2标）16.11.22返回" xfId="1518"/>
    <cellStyle name="差_周康航新 样板村创建表_2017年区管农桥养护设施工程量汇总表（2标）16.11.22返回_20171018-573座养护资金汇总表附表+资金拨付附表" xfId="1519"/>
    <cellStyle name="差_周康航新 样板村创建表_2017年区管农桥养护设施工程量汇总表（2标）16.11.22返回_20180422朝农公路桥养护经费" xfId="1520"/>
    <cellStyle name="差_周康航新 样板村创建表_2017年区管农桥养护设施工程量汇总表（2标）16.11.22返回_养护三标报价清单、明细表171010" xfId="1521"/>
    <cellStyle name="差_周康航新 样板村创建表_2017年区管农桥养护设施工程量汇总表（3标）16.12.6返回新" xfId="1522"/>
    <cellStyle name="差_周康航新 样板村创建表_2017年区管农桥养护设施工程量汇总表（3标）16.12.6返回新_20171018-573座养护资金汇总表附表+资金拨付附表" xfId="1523"/>
    <cellStyle name="差_周康航新 样板村创建表_2017年区管农桥养护设施工程量汇总表（3标）16.12.6返回新_20180422朝农公路桥养护经费" xfId="1524"/>
    <cellStyle name="差_周康航新 样板村创建表_2017年区管农桥养护设施工程量汇总表（3标）16.12.6返回新_养护三标报价清单、明细表171010" xfId="1525"/>
    <cellStyle name="差_周康航新 样板村创建表_2标2017.4.1-2017.7 .31养护经费" xfId="1526"/>
    <cellStyle name="差_周康航新 样板村创建表_3标大芦线设施量明细+经费16.9.29" xfId="1527"/>
    <cellStyle name="差_周康航新 样板村创建表_3标大芦线设施量明细+经费16.9.29_1标2017.4.1-2017.7 .31养护经费" xfId="1528"/>
    <cellStyle name="差_周康航新 样板村创建表_3标大芦线设施量明细+经费16.9.29_张家浜两侧（代防汛通道）接管桥梁明细表+养护经费" xfId="1529"/>
    <cellStyle name="差_周康航新 样板村创建表_3标大芦线设施量明细+经费16.9.29_赵家沟防汛通道7座接管桥梁明细表+养护经费" xfId="1530"/>
    <cellStyle name="差_周康航新 样板村创建表_第二季度河道考核情况（周浦所）" xfId="1531"/>
    <cellStyle name="差_周康航新 样板村创建表_附表：农桥养护资金汇总表+明细表" xfId="1532"/>
    <cellStyle name="差_周康航新 样板村创建表_扣三标五丰路桥养护资金2016年1月份2018年5月" xfId="1533"/>
    <cellStyle name="差_周康航新 样板村创建表_南汇所2013年中检查各镇考核评分表（已打分）" xfId="1534"/>
    <cellStyle name="差_周康航新 样板村创建表_南片二标6.17" xfId="1535"/>
    <cellStyle name="差_周康航新 样板村创建表_外环运河、长界港接管桥梁明细表+养护经费9.30" xfId="1536"/>
    <cellStyle name="差_周康航新 样板村创建表_修正  附表2：区管农桥养护设施工程量汇总表（1标）10.26" xfId="1537"/>
    <cellStyle name="差_周康航新 样板村创建表_养护二标桥梁河道分部明细16.6.8" xfId="1538"/>
    <cellStyle name="差_周康航新 样板村创建表_养护二标桥梁河道分部明细16.6.8_桥梁按河道进行编号16.6.13-给养护单位校对-三标返回" xfId="1539"/>
    <cellStyle name="差_周康航新 样板村创建表_养护二标桥梁河道分部明细16.6.8_桥梁按河道进行编号16.6.13-给养护单位校对-三标返回_2017年区管农桥养护设施工程量汇总表（2标）16.11.22返回" xfId="1540"/>
    <cellStyle name="差_周康航新 样板村创建表_养护二标桥梁河道分部明细16.6.8_桥梁按河道进行编号16.6.13-给养护单位校对-三标返回_2017年区管农桥养护设施工程量汇总表（2标）16.11.22返回_20171018-573座养护资金汇总表附表+资金拨付附表" xfId="1541"/>
    <cellStyle name="差_周康航新 样板村创建表_养护二标桥梁河道分部明细16.6.8_桥梁按河道进行编号16.6.13-给养护单位校对-三标返回_2017年区管农桥养护设施工程量汇总表（2标）16.11.22返回_20180422朝农公路桥养护经费" xfId="1542"/>
    <cellStyle name="差_周康航新 样板村创建表_养护二标桥梁河道分部明细16.6.8_桥梁按河道进行编号16.6.13-给养护单位校对-三标返回_2017年区管农桥养护设施工程量汇总表（2标）16.11.22返回_养护三标报价清单、明细表171010" xfId="1543"/>
    <cellStyle name="差_周康航新 样板村创建表_养护二标桥梁河道分部明细16.6.8_桥梁按河道进行编号16.6.13-给养护单位校对-三标返回_2017年区管农桥养护设施工程量汇总表（3标）16.12.6返回新" xfId="1544"/>
    <cellStyle name="差_周康航新 样板村创建表_养护二标桥梁河道分部明细16.6.8_桥梁按河道进行编号16.6.13-给养护单位校对-三标返回_2017年区管农桥养护设施工程量汇总表（3标）16.12.6返回新_20171018-573座养护资金汇总表附表+资金拨付附表" xfId="1545"/>
    <cellStyle name="差_周康航新 样板村创建表_养护二标桥梁河道分部明细16.6.8_桥梁按河道进行编号16.6.13-给养护单位校对-三标返回_2017年区管农桥养护设施工程量汇总表（3标）16.12.6返回新_20180422朝农公路桥养护经费" xfId="1546"/>
    <cellStyle name="差_周康航新 样板村创建表_养护二标桥梁河道分部明细16.6.8_桥梁按河道进行编号16.6.13-给养护单位校对-三标返回_2017年区管农桥养护设施工程量汇总表（3标）16.12.6返回新_养护三标报价清单、明细表171010" xfId="1547"/>
    <cellStyle name="差_周康航新 样板村创建表_养护三标报价清单、明细表171010" xfId="1548"/>
    <cellStyle name="差_周康航新 样板村创建表_养护三标桥梁河道分部明细-改16.6.8" xfId="1549"/>
    <cellStyle name="差_周康航新 样板村创建表_养护三标桥梁河道分部明细-改16.6.8_桥梁按河道进行编号16.6.13-给养护单位校对-三标返回" xfId="1550"/>
    <cellStyle name="差_周康航新 样板村创建表_养护三标桥梁河道分部明细-改16.6.8_桥梁按河道进行编号16.6.13-给养护单位校对-三标返回_2017年区管农桥养护设施工程量汇总表（2标）16.11.22返回" xfId="1551"/>
    <cellStyle name="差_周康航新 样板村创建表_养护三标桥梁河道分部明细-改16.6.8_桥梁按河道进行编号16.6.13-给养护单位校对-三标返回_2017年区管农桥养护设施工程量汇总表（2标）16.11.22返回_20171018-573座养护资金汇总表附表+资金拨付附表" xfId="1552"/>
    <cellStyle name="差_周康航新 样板村创建表_养护三标桥梁河道分部明细-改16.6.8_桥梁按河道进行编号16.6.13-给养护单位校对-三标返回_2017年区管农桥养护设施工程量汇总表（2标）16.11.22返回_20180422朝农公路桥养护经费" xfId="1553"/>
    <cellStyle name="差_周康航新 样板村创建表_养护三标桥梁河道分部明细-改16.6.8_桥梁按河道进行编号16.6.13-给养护单位校对-三标返回_2017年区管农桥养护设施工程量汇总表（2标）16.11.22返回_养护三标报价清单、明细表171010" xfId="1554"/>
    <cellStyle name="差_周康航新 样板村创建表_养护三标桥梁河道分部明细-改16.6.8_桥梁按河道进行编号16.6.13-给养护单位校对-三标返回_2017年区管农桥养护设施工程量汇总表（3标）16.12.6返回新" xfId="1555"/>
    <cellStyle name="差_周康航新 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1556"/>
    <cellStyle name="差_周康航新 样板村创建表_养护三标桥梁河道分部明细-改16.6.8_桥梁按河道进行编号16.6.13-给养护单位校对-三标返回_2017年区管农桥养护设施工程量汇总表（3标）16.12.6返回新_20180422朝农公路桥养护经费" xfId="1557"/>
    <cellStyle name="差_周康航新 样板村创建表_养护三标桥梁河道分部明细-改16.6.8_桥梁按河道进行编号16.6.13-给养护单位校对-三标返回_2017年区管农桥养护设施工程量汇总表（3标）16.12.6返回新_养护三标报价清单、明细表171010" xfId="1558"/>
    <cellStyle name="差_周康航新 样板村创建表_张家浜两侧（代防汛通道）接管桥梁明细表+养护经费" xfId="1559"/>
    <cellStyle name="差_周康航新 样板村创建表_赵家沟防汛通道7座接管桥梁明细表+养护经费" xfId="1560"/>
    <cellStyle name="差_祝桥镇" xfId="1561"/>
    <cellStyle name="常规" xfId="0" builtinId="0"/>
    <cellStyle name="常规 10" xfId="5"/>
    <cellStyle name="常规 10 2" xfId="1562"/>
    <cellStyle name="常规 10 3" xfId="1563"/>
    <cellStyle name="常规 10 4" xfId="1564"/>
    <cellStyle name="常规 10 4 2" xfId="1565"/>
    <cellStyle name="常规 10 4 3" xfId="1566"/>
    <cellStyle name="常规 10_16.11.10-580座桥梁基本信息表" xfId="1567"/>
    <cellStyle name="常规 11" xfId="1568"/>
    <cellStyle name="常规 12" xfId="1569"/>
    <cellStyle name="常规 13" xfId="1570"/>
    <cellStyle name="常规 14" xfId="1571"/>
    <cellStyle name="常规 15" xfId="1572"/>
    <cellStyle name="常规 16" xfId="1573"/>
    <cellStyle name="常规 17" xfId="1574"/>
    <cellStyle name="常规 18" xfId="1575"/>
    <cellStyle name="常规 19" xfId="1576"/>
    <cellStyle name="常规 2" xfId="1577"/>
    <cellStyle name="常规 2 2" xfId="1578"/>
    <cellStyle name="常规 2 3" xfId="1579"/>
    <cellStyle name="常规 2_16.11.10-580座桥梁基本信息表" xfId="1580"/>
    <cellStyle name="常规 20" xfId="1581"/>
    <cellStyle name="常规 21" xfId="1582"/>
    <cellStyle name="常规 22" xfId="1583"/>
    <cellStyle name="常规 22 2" xfId="1584"/>
    <cellStyle name="常规 22 2 2" xfId="1585"/>
    <cellStyle name="常规 22 3" xfId="1586"/>
    <cellStyle name="常规 23" xfId="1587"/>
    <cellStyle name="常规 23 2" xfId="2"/>
    <cellStyle name="常规 23 2 2" xfId="1588"/>
    <cellStyle name="常规 23 2 2 2" xfId="1589"/>
    <cellStyle name="常规 23 2 2 3" xfId="1590"/>
    <cellStyle name="常规 23 3" xfId="1591"/>
    <cellStyle name="常规 23 3 2" xfId="3"/>
    <cellStyle name="常规 23 3 2 2" xfId="1592"/>
    <cellStyle name="常规 23 3 2 2 2" xfId="1593"/>
    <cellStyle name="常规 23 3 2 2 3" xfId="1594"/>
    <cellStyle name="常规 24" xfId="1595"/>
    <cellStyle name="常规 25" xfId="1596"/>
    <cellStyle name="常规 25 2" xfId="1597"/>
    <cellStyle name="常规 26" xfId="1598"/>
    <cellStyle name="常规 27" xfId="1599"/>
    <cellStyle name="常规 27 2" xfId="1600"/>
    <cellStyle name="常规 3" xfId="1601"/>
    <cellStyle name="常规 3 2" xfId="1602"/>
    <cellStyle name="常规 3 3" xfId="1603"/>
    <cellStyle name="常规 3_16.11.10-580座桥梁基本信息表" xfId="1604"/>
    <cellStyle name="常规 4" xfId="1605"/>
    <cellStyle name="常规 4 2" xfId="1606"/>
    <cellStyle name="常规 4_16.11.10-580座桥梁基本信息表" xfId="1607"/>
    <cellStyle name="常规 5" xfId="1608"/>
    <cellStyle name="常规 5 2" xfId="1609"/>
    <cellStyle name="常规 5_16.11.10-580座桥梁基本信息表" xfId="1610"/>
    <cellStyle name="常规 6" xfId="1611"/>
    <cellStyle name="常规 6 2" xfId="1612"/>
    <cellStyle name="常规 6_16.11.10-580座桥梁基本信息表" xfId="1613"/>
    <cellStyle name="常规 7" xfId="1614"/>
    <cellStyle name="常规 7 2" xfId="1615"/>
    <cellStyle name="常规 7_16.11.10-580座桥梁基本信息表" xfId="1616"/>
    <cellStyle name="常规 8" xfId="1617"/>
    <cellStyle name="常规 8 2" xfId="1618"/>
    <cellStyle name="常规 8_16.11.10-580座桥梁基本信息表" xfId="1619"/>
    <cellStyle name="常规 9" xfId="1620"/>
    <cellStyle name="常规 9 2" xfId="1621"/>
    <cellStyle name="常规 9_2017年区管农桥养护工程20170118" xfId="1622"/>
    <cellStyle name="常规_2015年农桥设施量调查表-15.4.29_复件 2017年区管农桥养护工程20170220 2 2" xfId="1623"/>
    <cellStyle name="常规_2015年农桥设施量调查表-15.4.29_复件 2017年区管农桥养护工程20170220 2 3" xfId="1624"/>
    <cellStyle name="好 2" xfId="1625"/>
    <cellStyle name="好 2 2" xfId="1626"/>
    <cellStyle name="好 2_16.11.10-580座桥梁基本信息表" xfId="1627"/>
    <cellStyle name="好 3" xfId="1628"/>
    <cellStyle name="好_（2015年1标续标价）终稿14.4.20" xfId="1629"/>
    <cellStyle name="好_16.11.10-580座桥梁基本信息表" xfId="1630"/>
    <cellStyle name="好_17年1标报价-每桥报价清单、明细表17年7月" xfId="1631"/>
    <cellStyle name="好_17年新2标报价-每座桥计算、明细表2017年10月" xfId="1632"/>
    <cellStyle name="好_1标2017.4.1-2017.7 .31养护经费" xfId="1633"/>
    <cellStyle name="好_2012年大中修计划（全署）" xfId="1634"/>
    <cellStyle name="好_2012年大中修计划（全署）_2013年中检查评分表" xfId="1635"/>
    <cellStyle name="好_2012年大中修计划（全署）_Book1" xfId="1636"/>
    <cellStyle name="好_2012年大中修计划（全署）_Book1_16.11.10-580座桥梁基本信息表" xfId="1637"/>
    <cellStyle name="好_2012年大中修计划（全署）_Book1_17年1标报价-每桥报价清单、明细表17年7月" xfId="1638"/>
    <cellStyle name="好_2012年大中修计划（全署）_Book1_17年3标报价-每桥报价清单、明细表17年7月" xfId="1639"/>
    <cellStyle name="好_2012年大中修计划（全署）_Book1_17年新2标报价-每座桥计算、明细表2017年10月" xfId="1640"/>
    <cellStyle name="好_2012年大中修计划（全署）_Book1_1标2017.4.1-2017.7 .31养护经费" xfId="1641"/>
    <cellStyle name="好_2012年大中修计划（全署）_Book1_2016年1标区管农桥养护投标价" xfId="1642"/>
    <cellStyle name="好_2012年大中修计划（全署）_Book1_20171018-573座养护资金汇总表附表+资金拨付附表" xfId="1643"/>
    <cellStyle name="好_2012年大中修计划（全署）_Book1_2017年区管农桥养护设施工程量汇总表（2标）16.11.22返回" xfId="1644"/>
    <cellStyle name="好_2012年大中修计划（全署）_Book1_2017年区管农桥养护设施工程量汇总表（2标）16.11.22返回_20171018-573座养护资金汇总表附表+资金拨付附表" xfId="1645"/>
    <cellStyle name="好_2012年大中修计划（全署）_Book1_2017年区管农桥养护设施工程量汇总表（2标）16.11.22返回_20180422朝农公路桥养护经费" xfId="1646"/>
    <cellStyle name="好_2012年大中修计划（全署）_Book1_2017年区管农桥养护设施工程量汇总表（2标）16.11.22返回_养护三标报价清单、明细表171010" xfId="1647"/>
    <cellStyle name="好_2012年大中修计划（全署）_Book1_2017年区管农桥养护设施工程量汇总表（3标）16.12.6返回新" xfId="1648"/>
    <cellStyle name="好_2012年大中修计划（全署）_Book1_2017年区管农桥养护设施工程量汇总表（3标）16.12.6返回新_20171018-573座养护资金汇总表附表+资金拨付附表" xfId="1649"/>
    <cellStyle name="好_2012年大中修计划（全署）_Book1_2017年区管农桥养护设施工程量汇总表（3标）16.12.6返回新_20180422朝农公路桥养护经费" xfId="1650"/>
    <cellStyle name="好_2012年大中修计划（全署）_Book1_2017年区管农桥养护设施工程量汇总表（3标）16.12.6返回新_养护三标报价清单、明细表171010" xfId="1651"/>
    <cellStyle name="好_2012年大中修计划（全署）_Book1_2标2017.4.1-2017.7 .31养护经费" xfId="1652"/>
    <cellStyle name="好_2012年大中修计划（全署）_Book1_3标大芦线设施量明细+经费16.9.29" xfId="1653"/>
    <cellStyle name="好_2012年大中修计划（全署）_Book1_3标大芦线设施量明细+经费16.9.29_1标2017.4.1-2017.7 .31养护经费" xfId="1654"/>
    <cellStyle name="好_2012年大中修计划（全署）_Book1_3标大芦线设施量明细+经费16.9.29_张家浜两侧（代防汛通道）接管桥梁明细表+养护经费" xfId="1655"/>
    <cellStyle name="好_2012年大中修计划（全署）_Book1_3标大芦线设施量明细+经费16.9.29_赵家沟防汛通道7座接管桥梁明细表+养护经费" xfId="1656"/>
    <cellStyle name="好_2012年大中修计划（全署）_Book1_附表：农桥养护资金汇总表+明细表" xfId="1657"/>
    <cellStyle name="好_2012年大中修计划（全署）_Book1_扣三标五丰路桥养护资金2016年1月份2018年5月" xfId="1658"/>
    <cellStyle name="好_2012年大中修计划（全署）_Book1_南片二标6.17" xfId="1659"/>
    <cellStyle name="好_2012年大中修计划（全署）_Book1_桥梁按河道进行编号16.6.13" xfId="1660"/>
    <cellStyle name="好_2012年大中修计划（全署）_Book1_桥梁按河道进行编号16.6.8" xfId="1661"/>
    <cellStyle name="好_2012年大中修计划（全署）_Book1_外环运河、长界港接管桥梁明细表+养护经费9.30" xfId="1662"/>
    <cellStyle name="好_2012年大中修计划（全署）_Book1_修正  附表2：区管农桥养护设施工程量汇总表（1标）10.26" xfId="1663"/>
    <cellStyle name="好_2012年大中修计划（全署）_Book1_养护二标桥梁河道分部明细16.6.8" xfId="1664"/>
    <cellStyle name="好_2012年大中修计划（全署）_Book1_养护二标桥梁河道分部明细16.6.8_16.10.24-580座桥梁基本信息表" xfId="1665"/>
    <cellStyle name="好_2012年大中修计划（全署）_Book1_养护二标桥梁河道分部明细16.6.8_桥梁按河道进行编号16.10.12汇总" xfId="1666"/>
    <cellStyle name="好_2012年大中修计划（全署）_Book1_养护二标桥梁河道分部明细16.6.8_桥梁按河道进行编号16.6.13-给养护单位校对-三标返回" xfId="1667"/>
    <cellStyle name="好_2012年大中修计划（全署）_Book1_养护二标桥梁河道分部明细16.6.8_桥梁按河道进行编号16.6.13-给养护单位校对-三标返回_2017年区管农桥养护设施工程量汇总表（2标）16.11.22返回" xfId="1668"/>
    <cellStyle name="好_2012年大中修计划（全署）_Book1_养护二标桥梁河道分部明细16.6.8_桥梁按河道进行编号16.6.13-给养护单位校对-三标返回_2017年区管农桥养护设施工程量汇总表（2标）16.11.22返回_20171018-573座养护资金汇总表附表+资金拨付附表" xfId="1669"/>
    <cellStyle name="好_2012年大中修计划（全署）_Book1_养护二标桥梁河道分部明细16.6.8_桥梁按河道进行编号16.6.13-给养护单位校对-三标返回_2017年区管农桥养护设施工程量汇总表（2标）16.11.22返回_20180422朝农公路桥养护经费" xfId="1670"/>
    <cellStyle name="好_2012年大中修计划（全署）_Book1_养护二标桥梁河道分部明细16.6.8_桥梁按河道进行编号16.6.13-给养护单位校对-三标返回_2017年区管农桥养护设施工程量汇总表（2标）16.11.22返回_养护三标报价清单、明细表171010" xfId="1671"/>
    <cellStyle name="好_2012年大中修计划（全署）_Book1_养护二标桥梁河道分部明细16.6.8_桥梁按河道进行编号16.6.13-给养护单位校对-三标返回_2017年区管农桥养护设施工程量汇总表（3标）16.12.6返回新" xfId="1672"/>
    <cellStyle name="好_2012年大中修计划（全署）_Book1_养护二标桥梁河道分部明细16.6.8_桥梁按河道进行编号16.6.13-给养护单位校对-三标返回_2017年区管农桥养护设施工程量汇总表（3标）16.12.6返回新_20171018-573座养护资金汇总表附表+资金拨付附表" xfId="1673"/>
    <cellStyle name="好_2012年大中修计划（全署）_Book1_养护二标桥梁河道分部明细16.6.8_桥梁按河道进行编号16.6.13-给养护单位校对-三标返回_2017年区管农桥养护设施工程量汇总表（3标）16.12.6返回新_20180422朝农公路桥养护经费" xfId="1674"/>
    <cellStyle name="好_2012年大中修计划（全署）_Book1_养护二标桥梁河道分部明细16.6.8_桥梁按河道进行编号16.6.13-给养护单位校对-三标返回_2017年区管农桥养护设施工程量汇总表（3标）16.12.6返回新_养护三标报价清单、明细表171010" xfId="1675"/>
    <cellStyle name="好_2012年大中修计划（全署）_Book1_养护二标桥梁河道分部明细16.6.8_桥梁按河道进行编号16.6.13-给养护单位校对一标返回)" xfId="1676"/>
    <cellStyle name="好_2012年大中修计划（全署）_Book1_养护三标报价清单、明细表171010" xfId="1677"/>
    <cellStyle name="好_2012年大中修计划（全署）_Book1_养护三标桥梁河道分部明细-改16.6.8" xfId="1678"/>
    <cellStyle name="好_2012年大中修计划（全署）_Book1_养护三标桥梁河道分部明细-改16.6.8_16.10.24-580座桥梁基本信息表" xfId="1679"/>
    <cellStyle name="好_2012年大中修计划（全署）_Book1_养护三标桥梁河道分部明细-改16.6.8_桥梁按河道进行编号16.10.12汇总" xfId="1680"/>
    <cellStyle name="好_2012年大中修计划（全署）_Book1_养护三标桥梁河道分部明细-改16.6.8_桥梁按河道进行编号16.6.13-给养护单位校对-三标返回" xfId="1681"/>
    <cellStyle name="好_2012年大中修计划（全署）_Book1_养护三标桥梁河道分部明细-改16.6.8_桥梁按河道进行编号16.6.13-给养护单位校对-三标返回_2017年区管农桥养护设施工程量汇总表（2标）16.11.22返回" xfId="1682"/>
    <cellStyle name="好_2012年大中修计划（全署）_Book1_养护三标桥梁河道分部明细-改16.6.8_桥梁按河道进行编号16.6.13-给养护单位校对-三标返回_2017年区管农桥养护设施工程量汇总表（2标）16.11.22返回_20171018-573座养护资金汇总表附表+资金拨付附表" xfId="1683"/>
    <cellStyle name="好_2012年大中修计划（全署）_Book1_养护三标桥梁河道分部明细-改16.6.8_桥梁按河道进行编号16.6.13-给养护单位校对-三标返回_2017年区管农桥养护设施工程量汇总表（2标）16.11.22返回_20180422朝农公路桥养护经费" xfId="1684"/>
    <cellStyle name="好_2012年大中修计划（全署）_Book1_养护三标桥梁河道分部明细-改16.6.8_桥梁按河道进行编号16.6.13-给养护单位校对-三标返回_2017年区管农桥养护设施工程量汇总表（2标）16.11.22返回_养护三标报价清单、明细表171010" xfId="1685"/>
    <cellStyle name="好_2012年大中修计划（全署）_Book1_养护三标桥梁河道分部明细-改16.6.8_桥梁按河道进行编号16.6.13-给养护单位校对-三标返回_2017年区管农桥养护设施工程量汇总表（3标）16.12.6返回新" xfId="1686"/>
    <cellStyle name="好_2012年大中修计划（全署）_Book1_养护三标桥梁河道分部明细-改16.6.8_桥梁按河道进行编号16.6.13-给养护单位校对-三标返回_2017年区管农桥养护设施工程量汇总表（3标）16.12.6返回新_20171018-573座养护资金汇总表附表+资金拨付附表" xfId="1687"/>
    <cellStyle name="好_2012年大中修计划（全署）_Book1_养护三标桥梁河道分部明细-改16.6.8_桥梁按河道进行编号16.6.13-给养护单位校对-三标返回_2017年区管农桥养护设施工程量汇总表（3标）16.12.6返回新_20180422朝农公路桥养护经费" xfId="1688"/>
    <cellStyle name="好_2012年大中修计划（全署）_Book1_养护三标桥梁河道分部明细-改16.6.8_桥梁按河道进行编号16.6.13-给养护单位校对-三标返回_2017年区管农桥养护设施工程量汇总表（3标）16.12.6返回新_养护三标报价清单、明细表171010" xfId="1689"/>
    <cellStyle name="好_2012年大中修计划（全署）_Book1_养护三标桥梁河道分部明细-改16.6.8_桥梁按河道进行编号16.6.13-给养护单位校对一标返回)" xfId="1690"/>
    <cellStyle name="好_2012年大中修计划（全署）_Book1_张家浜两侧（代防汛通道）接管桥梁明细表+养护经费" xfId="1691"/>
    <cellStyle name="好_2012年大中修计划（全署）_Book1_赵家沟防汛通道7座接管桥梁明细表+养护经费" xfId="1692"/>
    <cellStyle name="好_2012年大中修计划（全署）_半年度考核(合庆所)" xfId="1693"/>
    <cellStyle name="好_2012年大中修计划（全署）_第二季度河道考核情况（周浦所）" xfId="1694"/>
    <cellStyle name="好_2012年大中修计划（全署）_第二季度考核表" xfId="1695"/>
    <cellStyle name="好_2012年大中修计划（全署）_第二季度考核表_16.11.10-580座桥梁基本信息表" xfId="1696"/>
    <cellStyle name="好_2012年大中修计划（全署）_第二季度考核表_17年1标报价-每桥报价清单、明细表17年7月" xfId="1697"/>
    <cellStyle name="好_2012年大中修计划（全署）_第二季度考核表_17年3标报价-每桥报价清单、明细表17年7月" xfId="1698"/>
    <cellStyle name="好_2012年大中修计划（全署）_第二季度考核表_17年新2标报价-每座桥计算、明细表2017年10月" xfId="1699"/>
    <cellStyle name="好_2012年大中修计划（全署）_第二季度考核表_1标2017.4.1-2017.7 .31养护经费" xfId="1700"/>
    <cellStyle name="好_2012年大中修计划（全署）_第二季度考核表_2016年1标区管农桥养护投标价" xfId="1701"/>
    <cellStyle name="好_2012年大中修计划（全署）_第二季度考核表_20171018-573座养护资金汇总表附表+资金拨付附表" xfId="1702"/>
    <cellStyle name="好_2012年大中修计划（全署）_第二季度考核表_2017年区管农桥养护设施工程量汇总表（2标）16.11.22返回" xfId="1703"/>
    <cellStyle name="好_2012年大中修计划（全署）_第二季度考核表_2017年区管农桥养护设施工程量汇总表（2标）16.11.22返回_20171018-573座养护资金汇总表附表+资金拨付附表" xfId="1704"/>
    <cellStyle name="好_2012年大中修计划（全署）_第二季度考核表_2017年区管农桥养护设施工程量汇总表（2标）16.11.22返回_20180422朝农公路桥养护经费" xfId="1705"/>
    <cellStyle name="好_2012年大中修计划（全署）_第二季度考核表_2017年区管农桥养护设施工程量汇总表（2标）16.11.22返回_养护三标报价清单、明细表171010" xfId="1706"/>
    <cellStyle name="好_2012年大中修计划（全署）_第二季度考核表_2017年区管农桥养护设施工程量汇总表（3标）16.12.6返回新" xfId="1707"/>
    <cellStyle name="好_2012年大中修计划（全署）_第二季度考核表_2017年区管农桥养护设施工程量汇总表（3标）16.12.6返回新_20171018-573座养护资金汇总表附表+资金拨付附表" xfId="1708"/>
    <cellStyle name="好_2012年大中修计划（全署）_第二季度考核表_2017年区管农桥养护设施工程量汇总表（3标）16.12.6返回新_20180422朝农公路桥养护经费" xfId="1709"/>
    <cellStyle name="好_2012年大中修计划（全署）_第二季度考核表_2017年区管农桥养护设施工程量汇总表（3标）16.12.6返回新_养护三标报价清单、明细表171010" xfId="1710"/>
    <cellStyle name="好_2012年大中修计划（全署）_第二季度考核表_2标2017.4.1-2017.7 .31养护经费" xfId="1711"/>
    <cellStyle name="好_2012年大中修计划（全署）_第二季度考核表_3标大芦线设施量明细+经费16.9.29" xfId="1712"/>
    <cellStyle name="好_2012年大中修计划（全署）_第二季度考核表_3标大芦线设施量明细+经费16.9.29_1标2017.4.1-2017.7 .31养护经费" xfId="1713"/>
    <cellStyle name="好_2012年大中修计划（全署）_第二季度考核表_3标大芦线设施量明细+经费16.9.29_张家浜两侧（代防汛通道）接管桥梁明细表+养护经费" xfId="1714"/>
    <cellStyle name="好_2012年大中修计划（全署）_第二季度考核表_3标大芦线设施量明细+经费16.9.29_赵家沟防汛通道7座接管桥梁明细表+养护经费" xfId="1715"/>
    <cellStyle name="好_2012年大中修计划（全署）_第二季度考核表_附表：农桥养护资金汇总表+明细表" xfId="1716"/>
    <cellStyle name="好_2012年大中修计划（全署）_第二季度考核表_扣三标五丰路桥养护资金2016年1月份2018年5月" xfId="1717"/>
    <cellStyle name="好_2012年大中修计划（全署）_第二季度考核表_南片二标6.17" xfId="1718"/>
    <cellStyle name="好_2012年大中修计划（全署）_第二季度考核表_桥梁按河道进行编号16.6.13" xfId="1719"/>
    <cellStyle name="好_2012年大中修计划（全署）_第二季度考核表_桥梁按河道进行编号16.6.8" xfId="1720"/>
    <cellStyle name="好_2012年大中修计划（全署）_第二季度考核表_外环运河、长界港接管桥梁明细表+养护经费9.30" xfId="1721"/>
    <cellStyle name="好_2012年大中修计划（全署）_第二季度考核表_修正  附表2：区管农桥养护设施工程量汇总表（1标）10.26" xfId="1722"/>
    <cellStyle name="好_2012年大中修计划（全署）_第二季度考核表_养护二标桥梁河道分部明细16.6.8" xfId="1723"/>
    <cellStyle name="好_2012年大中修计划（全署）_第二季度考核表_养护二标桥梁河道分部明细16.6.8_16.10.24-580座桥梁基本信息表" xfId="1724"/>
    <cellStyle name="好_2012年大中修计划（全署）_第二季度考核表_养护二标桥梁河道分部明细16.6.8_桥梁按河道进行编号16.10.12汇总" xfId="1725"/>
    <cellStyle name="好_2012年大中修计划（全署）_第二季度考核表_养护二标桥梁河道分部明细16.6.8_桥梁按河道进行编号16.6.13-给养护单位校对-三标返回" xfId="1726"/>
    <cellStyle name="好_2012年大中修计划（全署）_第二季度考核表_养护二标桥梁河道分部明细16.6.8_桥梁按河道进行编号16.6.13-给养护单位校对-三标返回_2017年区管农桥养护设施工程量汇总表（2标）16.11.22返回" xfId="1727"/>
    <cellStyle name="好_2012年大中修计划（全署）_第二季度考核表_养护二标桥梁河道分部明细16.6.8_桥梁按河道进行编号16.6.13-给养护单位校对-三标返回_2017年区管农桥养护设施工程量汇总表（2标）16.11.22返回_20171018-573座养护资金汇总表附表+资金拨付附表" xfId="1728"/>
    <cellStyle name="好_2012年大中修计划（全署）_第二季度考核表_养护二标桥梁河道分部明细16.6.8_桥梁按河道进行编号16.6.13-给养护单位校对-三标返回_2017年区管农桥养护设施工程量汇总表（2标）16.11.22返回_20180422朝农公路桥养护经费" xfId="1729"/>
    <cellStyle name="好_2012年大中修计划（全署）_第二季度考核表_养护二标桥梁河道分部明细16.6.8_桥梁按河道进行编号16.6.13-给养护单位校对-三标返回_2017年区管农桥养护设施工程量汇总表（2标）16.11.22返回_养护三标报价清单、明细表171010" xfId="1730"/>
    <cellStyle name="好_2012年大中修计划（全署）_第二季度考核表_养护二标桥梁河道分部明细16.6.8_桥梁按河道进行编号16.6.13-给养护单位校对-三标返回_2017年区管农桥养护设施工程量汇总表（3标）16.12.6返回新" xfId="1731"/>
    <cellStyle name="好_2012年大中修计划（全署）_第二季度考核表_养护二标桥梁河道分部明细16.6.8_桥梁按河道进行编号16.6.13-给养护单位校对-三标返回_2017年区管农桥养护设施工程量汇总表（3标）16.12.6返回新_20171018-573座养护资金汇总表附表+资金拨付附表" xfId="1732"/>
    <cellStyle name="好_2012年大中修计划（全署）_第二季度考核表_养护二标桥梁河道分部明细16.6.8_桥梁按河道进行编号16.6.13-给养护单位校对-三标返回_2017年区管农桥养护设施工程量汇总表（3标）16.12.6返回新_20180422朝农公路桥养护经费" xfId="1733"/>
    <cellStyle name="好_2012年大中修计划（全署）_第二季度考核表_养护二标桥梁河道分部明细16.6.8_桥梁按河道进行编号16.6.13-给养护单位校对-三标返回_2017年区管农桥养护设施工程量汇总表（3标）16.12.6返回新_养护三标报价清单、明细表171010" xfId="1734"/>
    <cellStyle name="好_2012年大中修计划（全署）_第二季度考核表_养护二标桥梁河道分部明细16.6.8_桥梁按河道进行编号16.6.13-给养护单位校对一标返回)" xfId="1735"/>
    <cellStyle name="好_2012年大中修计划（全署）_第二季度考核表_养护三标报价清单、明细表171010" xfId="1736"/>
    <cellStyle name="好_2012年大中修计划（全署）_第二季度考核表_养护三标桥梁河道分部明细-改16.6.8" xfId="1737"/>
    <cellStyle name="好_2012年大中修计划（全署）_第二季度考核表_养护三标桥梁河道分部明细-改16.6.8_16.10.24-580座桥梁基本信息表" xfId="1738"/>
    <cellStyle name="好_2012年大中修计划（全署）_第二季度考核表_养护三标桥梁河道分部明细-改16.6.8_桥梁按河道进行编号16.10.12汇总" xfId="1739"/>
    <cellStyle name="好_2012年大中修计划（全署）_第二季度考核表_养护三标桥梁河道分部明细-改16.6.8_桥梁按河道进行编号16.6.13-给养护单位校对-三标返回" xfId="1740"/>
    <cellStyle name="好_2012年大中修计划（全署）_第二季度考核表_养护三标桥梁河道分部明细-改16.6.8_桥梁按河道进行编号16.6.13-给养护单位校对-三标返回_2017年区管农桥养护设施工程量汇总表（2标）16.11.22返回" xfId="1741"/>
    <cellStyle name="好_2012年大中修计划（全署）_第二季度考核表_养护三标桥梁河道分部明细-改16.6.8_桥梁按河道进行编号16.6.13-给养护单位校对-三标返回_2017年区管农桥养护设施工程量汇总表（2标）16.11.22返回_20171018-573座养护资金汇总表附表+资金拨付附表" xfId="1742"/>
    <cellStyle name="好_2012年大中修计划（全署）_第二季度考核表_养护三标桥梁河道分部明细-改16.6.8_桥梁按河道进行编号16.6.13-给养护单位校对-三标返回_2017年区管农桥养护设施工程量汇总表（2标）16.11.22返回_20180422朝农公路桥养护经费" xfId="1743"/>
    <cellStyle name="好_2012年大中修计划（全署）_第二季度考核表_养护三标桥梁河道分部明细-改16.6.8_桥梁按河道进行编号16.6.13-给养护单位校对-三标返回_2017年区管农桥养护设施工程量汇总表（2标）16.11.22返回_养护三标报价清单、明细表171010" xfId="1744"/>
    <cellStyle name="好_2012年大中修计划（全署）_第二季度考核表_养护三标桥梁河道分部明细-改16.6.8_桥梁按河道进行编号16.6.13-给养护单位校对-三标返回_2017年区管农桥养护设施工程量汇总表（3标）16.12.6返回新" xfId="1745"/>
    <cellStyle name="好_2012年大中修计划（全署）_第二季度考核表_养护三标桥梁河道分部明细-改16.6.8_桥梁按河道进行编号16.6.13-给养护单位校对-三标返回_2017年区管农桥养护设施工程量汇总表（3标）16.12.6返回新_20171018-573座养护资金汇总表附表+资金拨付附表" xfId="1746"/>
    <cellStyle name="好_2012年大中修计划（全署）_第二季度考核表_养护三标桥梁河道分部明细-改16.6.8_桥梁按河道进行编号16.6.13-给养护单位校对-三标返回_2017年区管农桥养护设施工程量汇总表（3标）16.12.6返回新_20180422朝农公路桥养护经费" xfId="1747"/>
    <cellStyle name="好_2012年大中修计划（全署）_第二季度考核表_养护三标桥梁河道分部明细-改16.6.8_桥梁按河道进行编号16.6.13-给养护单位校对-三标返回_2017年区管农桥养护设施工程量汇总表（3标）16.12.6返回新_养护三标报价清单、明细表171010" xfId="1748"/>
    <cellStyle name="好_2012年大中修计划（全署）_第二季度考核表_养护三标桥梁河道分部明细-改16.6.8_桥梁按河道进行编号16.6.13-给养护单位校对一标返回)" xfId="1749"/>
    <cellStyle name="好_2012年大中修计划（全署）_第二季度考核表_张家浜两侧（代防汛通道）接管桥梁明细表+养护经费" xfId="1750"/>
    <cellStyle name="好_2012年大中修计划（全署）_第二季度考核表_赵家沟防汛通道7座接管桥梁明细表+养护经费" xfId="1751"/>
    <cellStyle name="好_2012年大中修计划（全署）_考核整改反馈情况" xfId="1752"/>
    <cellStyle name="好_2012年大中修计划（全署）_南汇所" xfId="1753"/>
    <cellStyle name="好_2012年大中修计划（全署）_南汇所_16.11.10-580座桥梁基本信息表" xfId="1754"/>
    <cellStyle name="好_2012年大中修计划（全署）_南汇所_17年1标报价-每桥报价清单、明细表17年7月" xfId="1755"/>
    <cellStyle name="好_2012年大中修计划（全署）_南汇所_17年3标报价-每桥报价清单、明细表17年7月" xfId="1756"/>
    <cellStyle name="好_2012年大中修计划（全署）_南汇所_17年新2标报价-每座桥计算、明细表2017年10月" xfId="1757"/>
    <cellStyle name="好_2012年大中修计划（全署）_南汇所_1标2017.4.1-2017.7 .31养护经费" xfId="1758"/>
    <cellStyle name="好_2012年大中修计划（全署）_南汇所_2013年高东镇管河道样板村" xfId="1759"/>
    <cellStyle name="好_2012年大中修计划（全署）_南汇所_2013年高东镇管河道样板村_16.11.10-580座桥梁基本信息表" xfId="1760"/>
    <cellStyle name="好_2012年大中修计划（全署）_南汇所_2013年高东镇管河道样板村_17年1标报价-每桥报价清单、明细表17年7月" xfId="1761"/>
    <cellStyle name="好_2012年大中修计划（全署）_南汇所_2013年高东镇管河道样板村_17年3标报价-每桥报价清单、明细表17年7月" xfId="1762"/>
    <cellStyle name="好_2012年大中修计划（全署）_南汇所_2013年高东镇管河道样板村_17年新2标报价-每座桥计算、明细表2017年10月" xfId="1763"/>
    <cellStyle name="好_2012年大中修计划（全署）_南汇所_2013年高东镇管河道样板村_1标2017.4.1-2017.7 .31养护经费" xfId="1764"/>
    <cellStyle name="好_2012年大中修计划（全署）_南汇所_2013年高东镇管河道样板村_2016年1标区管农桥养护投标价" xfId="1765"/>
    <cellStyle name="好_2012年大中修计划（全署）_南汇所_2013年高东镇管河道样板村_20171018-573座养护资金汇总表附表+资金拨付附表" xfId="1766"/>
    <cellStyle name="好_2012年大中修计划（全署）_南汇所_2013年高东镇管河道样板村_2017年区管农桥养护设施工程量汇总表（2标）16.11.22返回" xfId="1767"/>
    <cellStyle name="好_2012年大中修计划（全署）_南汇所_2013年高东镇管河道样板村_2017年区管农桥养护设施工程量汇总表（2标）16.11.22返回_20171018-573座养护资金汇总表附表+资金拨付附表" xfId="1768"/>
    <cellStyle name="好_2012年大中修计划（全署）_南汇所_2013年高东镇管河道样板村_2017年区管农桥养护设施工程量汇总表（2标）16.11.22返回_20180422朝农公路桥养护经费" xfId="1769"/>
    <cellStyle name="好_2012年大中修计划（全署）_南汇所_2013年高东镇管河道样板村_2017年区管农桥养护设施工程量汇总表（2标）16.11.22返回_养护三标报价清单、明细表171010" xfId="1770"/>
    <cellStyle name="好_2012年大中修计划（全署）_南汇所_2013年高东镇管河道样板村_2017年区管农桥养护设施工程量汇总表（3标）16.12.6返回新" xfId="1771"/>
    <cellStyle name="好_2012年大中修计划（全署）_南汇所_2013年高东镇管河道样板村_2017年区管农桥养护设施工程量汇总表（3标）16.12.6返回新_20171018-573座养护资金汇总表附表+资金拨付附表" xfId="1772"/>
    <cellStyle name="好_2012年大中修计划（全署）_南汇所_2013年高东镇管河道样板村_2017年区管农桥养护设施工程量汇总表（3标）16.12.6返回新_20180422朝农公路桥养护经费" xfId="1773"/>
    <cellStyle name="好_2012年大中修计划（全署）_南汇所_2013年高东镇管河道样板村_2017年区管农桥养护设施工程量汇总表（3标）16.12.6返回新_养护三标报价清单、明细表171010" xfId="1774"/>
    <cellStyle name="好_2012年大中修计划（全署）_南汇所_2013年高东镇管河道样板村_2标2017.4.1-2017.7 .31养护经费" xfId="1775"/>
    <cellStyle name="好_2012年大中修计划（全署）_南汇所_2013年高东镇管河道样板村_3标大芦线设施量明细+经费16.9.29" xfId="1776"/>
    <cellStyle name="好_2012年大中修计划（全署）_南汇所_2013年高东镇管河道样板村_3标大芦线设施量明细+经费16.9.29_1标2017.4.1-2017.7 .31养护经费" xfId="1777"/>
    <cellStyle name="好_2012年大中修计划（全署）_南汇所_2013年高东镇管河道样板村_3标大芦线设施量明细+经费16.9.29_张家浜两侧（代防汛通道）接管桥梁明细表+养护经费" xfId="1778"/>
    <cellStyle name="好_2012年大中修计划（全署）_南汇所_2013年高东镇管河道样板村_3标大芦线设施量明细+经费16.9.29_赵家沟防汛通道7座接管桥梁明细表+养护经费" xfId="1779"/>
    <cellStyle name="好_2012年大中修计划（全署）_南汇所_2013年高东镇管河道样板村_第二季度河道考核情况（周浦所）" xfId="1780"/>
    <cellStyle name="好_2012年大中修计划（全署）_南汇所_2013年高东镇管河道样板村_附表：农桥养护资金汇总表+明细表" xfId="1781"/>
    <cellStyle name="好_2012年大中修计划（全署）_南汇所_2013年高东镇管河道样板村_扣三标五丰路桥养护资金2016年1月份2018年5月" xfId="1782"/>
    <cellStyle name="好_2012年大中修计划（全署）_南汇所_2013年高东镇管河道样板村_南汇所2013年中检查各镇考核评分表（已打分）" xfId="1783"/>
    <cellStyle name="好_2012年大中修计划（全署）_南汇所_2013年高东镇管河道样板村_南片二标6.17" xfId="1784"/>
    <cellStyle name="好_2012年大中修计划（全署）_南汇所_2013年高东镇管河道样板村_桥梁按河道进行编号16.6.13" xfId="1785"/>
    <cellStyle name="好_2012年大中修计划（全署）_南汇所_2013年高东镇管河道样板村_桥梁按河道进行编号16.6.8" xfId="1786"/>
    <cellStyle name="好_2012年大中修计划（全署）_南汇所_2013年高东镇管河道样板村_外环运河、长界港接管桥梁明细表+养护经费9.30" xfId="1787"/>
    <cellStyle name="好_2012年大中修计划（全署）_南汇所_2013年高东镇管河道样板村_修正  附表2：区管农桥养护设施工程量汇总表（1标）10.26" xfId="1788"/>
    <cellStyle name="好_2012年大中修计划（全署）_南汇所_2013年高东镇管河道样板村_养护二标桥梁河道分部明细16.6.8" xfId="1789"/>
    <cellStyle name="好_2012年大中修计划（全署）_南汇所_2013年高东镇管河道样板村_养护二标桥梁河道分部明细16.6.8_16.10.24-580座桥梁基本信息表" xfId="1790"/>
    <cellStyle name="好_2012年大中修计划（全署）_南汇所_2013年高东镇管河道样板村_养护二标桥梁河道分部明细16.6.8_桥梁按河道进行编号16.10.12汇总" xfId="1791"/>
    <cellStyle name="好_2012年大中修计划（全署）_南汇所_2013年高东镇管河道样板村_养护二标桥梁河道分部明细16.6.8_桥梁按河道进行编号16.6.13-给养护单位校对-三标返回" xfId="1792"/>
    <cellStyle name="好_2012年大中修计划（全署）_南汇所_2013年高东镇管河道样板村_养护二标桥梁河道分部明细16.6.8_桥梁按河道进行编号16.6.13-给养护单位校对-三标返回_2017年区管农桥养护设施工程量汇总表（2标）16.11.22返回" xfId="1793"/>
    <cellStyle name="好_2012年大中修计划（全署）_南汇所_2013年高东镇管河道样板村_养护二标桥梁河道分部明细16.6.8_桥梁按河道进行编号16.6.13-给养护单位校对-三标返回_2017年区管农桥养护设施工程量汇总表（2标）16.11.22返回_20171018-573座养护资金汇总表附表+资金拨付附表" xfId="1794"/>
    <cellStyle name="好_2012年大中修计划（全署）_南汇所_2013年高东镇管河道样板村_养护二标桥梁河道分部明细16.6.8_桥梁按河道进行编号16.6.13-给养护单位校对-三标返回_2017年区管农桥养护设施工程量汇总表（2标）16.11.22返回_20180422朝农公路桥养护经费" xfId="1795"/>
    <cellStyle name="好_2012年大中修计划（全署）_南汇所_2013年高东镇管河道样板村_养护二标桥梁河道分部明细16.6.8_桥梁按河道进行编号16.6.13-给养护单位校对-三标返回_2017年区管农桥养护设施工程量汇总表（2标）16.11.22返回_养护三标报价清单、明细表171010" xfId="1796"/>
    <cellStyle name="好_2012年大中修计划（全署）_南汇所_2013年高东镇管河道样板村_养护二标桥梁河道分部明细16.6.8_桥梁按河道进行编号16.6.13-给养护单位校对-三标返回_2017年区管农桥养护设施工程量汇总表（3标）16.12.6返回新" xfId="1797"/>
    <cellStyle name="好_2012年大中修计划（全署）_南汇所_2013年高东镇管河道样板村_养护二标桥梁河道分部明细16.6.8_桥梁按河道进行编号16.6.13-给养护单位校对-三标返回_2017年区管农桥养护设施工程量汇总表（3标）16.12.6返回新_20171018-573座养护资金汇总表附表+资金拨付附表" xfId="1798"/>
    <cellStyle name="好_2012年大中修计划（全署）_南汇所_2013年高东镇管河道样板村_养护二标桥梁河道分部明细16.6.8_桥梁按河道进行编号16.6.13-给养护单位校对-三标返回_2017年区管农桥养护设施工程量汇总表（3标）16.12.6返回新_20180422朝农公路桥养护经费" xfId="1799"/>
    <cellStyle name="好_2012年大中修计划（全署）_南汇所_2013年高东镇管河道样板村_养护二标桥梁河道分部明细16.6.8_桥梁按河道进行编号16.6.13-给养护单位校对-三标返回_2017年区管农桥养护设施工程量汇总表（3标）16.12.6返回新_养护三标报价清单、明细表171010" xfId="1800"/>
    <cellStyle name="好_2012年大中修计划（全署）_南汇所_2013年高东镇管河道样板村_养护二标桥梁河道分部明细16.6.8_桥梁按河道进行编号16.6.13-给养护单位校对一标返回)" xfId="1801"/>
    <cellStyle name="好_2012年大中修计划（全署）_南汇所_2013年高东镇管河道样板村_养护三标报价清单、明细表171010" xfId="1802"/>
    <cellStyle name="好_2012年大中修计划（全署）_南汇所_2013年高东镇管河道样板村_养护三标桥梁河道分部明细-改16.6.8" xfId="1803"/>
    <cellStyle name="好_2012年大中修计划（全署）_南汇所_2013年高东镇管河道样板村_养护三标桥梁河道分部明细-改16.6.8_16.10.24-580座桥梁基本信息表" xfId="1804"/>
    <cellStyle name="好_2012年大中修计划（全署）_南汇所_2013年高东镇管河道样板村_养护三标桥梁河道分部明细-改16.6.8_桥梁按河道进行编号16.10.12汇总" xfId="1805"/>
    <cellStyle name="好_2012年大中修计划（全署）_南汇所_2013年高东镇管河道样板村_养护三标桥梁河道分部明细-改16.6.8_桥梁按河道进行编号16.6.13-给养护单位校对-三标返回" xfId="1806"/>
    <cellStyle name="好_2012年大中修计划（全署）_南汇所_2013年高东镇管河道样板村_养护三标桥梁河道分部明细-改16.6.8_桥梁按河道进行编号16.6.13-给养护单位校对-三标返回_2017年区管农桥养护设施工程量汇总表（2标）16.11.22返回" xfId="1807"/>
    <cellStyle name="好_2012年大中修计划（全署）_南汇所_2013年高东镇管河道样板村_养护三标桥梁河道分部明细-改16.6.8_桥梁按河道进行编号16.6.13-给养护单位校对-三标返回_2017年区管农桥养护设施工程量汇总表（2标）16.11.22返回_20171018-573座养护资金汇总表附表+资金拨付附表" xfId="1808"/>
    <cellStyle name="好_2012年大中修计划（全署）_南汇所_2013年高东镇管河道样板村_养护三标桥梁河道分部明细-改16.6.8_桥梁按河道进行编号16.6.13-给养护单位校对-三标返回_2017年区管农桥养护设施工程量汇总表（2标）16.11.22返回_20180422朝农公路桥养护经费" xfId="1809"/>
    <cellStyle name="好_2012年大中修计划（全署）_南汇所_2013年高东镇管河道样板村_养护三标桥梁河道分部明细-改16.6.8_桥梁按河道进行编号16.6.13-给养护单位校对-三标返回_2017年区管农桥养护设施工程量汇总表（2标）16.11.22返回_养护三标报价清单、明细表171010" xfId="1810"/>
    <cellStyle name="好_2012年大中修计划（全署）_南汇所_2013年高东镇管河道样板村_养护三标桥梁河道分部明细-改16.6.8_桥梁按河道进行编号16.6.13-给养护单位校对-三标返回_2017年区管农桥养护设施工程量汇总表（3标）16.12.6返回新" xfId="1811"/>
    <cellStyle name="好_2012年大中修计划（全署）_南汇所_2013年高东镇管河道样板村_养护三标桥梁河道分部明细-改16.6.8_桥梁按河道进行编号16.6.13-给养护单位校对-三标返回_2017年区管农桥养护设施工程量汇总表（3标）16.12.6返回新_20171018-573座养护资金汇总表附表+资金拨付附表" xfId="1812"/>
    <cellStyle name="好_2012年大中修计划（全署）_南汇所_2013年高东镇管河道样板村_养护三标桥梁河道分部明细-改16.6.8_桥梁按河道进行编号16.6.13-给养护单位校对-三标返回_2017年区管农桥养护设施工程量汇总表（3标）16.12.6返回新_20180422朝农公路桥养护经费" xfId="1813"/>
    <cellStyle name="好_2012年大中修计划（全署）_南汇所_2013年高东镇管河道样板村_养护三标桥梁河道分部明细-改16.6.8_桥梁按河道进行编号16.6.13-给养护单位校对-三标返回_2017年区管农桥养护设施工程量汇总表（3标）16.12.6返回新_养护三标报价清单、明细表171010" xfId="1814"/>
    <cellStyle name="好_2012年大中修计划（全署）_南汇所_2013年高东镇管河道样板村_养护三标桥梁河道分部明细-改16.6.8_桥梁按河道进行编号16.6.13-给养护单位校对一标返回)" xfId="1815"/>
    <cellStyle name="好_2012年大中修计划（全署）_南汇所_2013年高东镇管河道样板村_张家浜两侧（代防汛通道）接管桥梁明细表+养护经费" xfId="1816"/>
    <cellStyle name="好_2012年大中修计划（全署）_南汇所_2013年高东镇管河道样板村_赵家沟防汛通道7座接管桥梁明细表+养护经费" xfId="1817"/>
    <cellStyle name="好_2012年大中修计划（全署）_南汇所_2016年1标区管农桥养护投标价" xfId="1818"/>
    <cellStyle name="好_2012年大中修计划（全署）_南汇所_20171018-573座养护资金汇总表附表+资金拨付附表" xfId="1819"/>
    <cellStyle name="好_2012年大中修计划（全署）_南汇所_2017年区管农桥养护设施工程量汇总表（2标）16.11.22返回" xfId="1820"/>
    <cellStyle name="好_2012年大中修计划（全署）_南汇所_2017年区管农桥养护设施工程量汇总表（2标）16.11.22返回_20171018-573座养护资金汇总表附表+资金拨付附表" xfId="1821"/>
    <cellStyle name="好_2012年大中修计划（全署）_南汇所_2017年区管农桥养护设施工程量汇总表（2标）16.11.22返回_20180422朝农公路桥养护经费" xfId="1822"/>
    <cellStyle name="好_2012年大中修计划（全署）_南汇所_2017年区管农桥养护设施工程量汇总表（2标）16.11.22返回_养护三标报价清单、明细表171010" xfId="1823"/>
    <cellStyle name="好_2012年大中修计划（全署）_南汇所_2017年区管农桥养护设施工程量汇总表（3标）16.12.6返回新" xfId="1824"/>
    <cellStyle name="好_2012年大中修计划（全署）_南汇所_2017年区管农桥养护设施工程量汇总表（3标）16.12.6返回新_20171018-573座养护资金汇总表附表+资金拨付附表" xfId="1825"/>
    <cellStyle name="好_2012年大中修计划（全署）_南汇所_2017年区管农桥养护设施工程量汇总表（3标）16.12.6返回新_20180422朝农公路桥养护经费" xfId="1826"/>
    <cellStyle name="好_2012年大中修计划（全署）_南汇所_2017年区管农桥养护设施工程量汇总表（3标）16.12.6返回新_养护三标报价清单、明细表171010" xfId="1827"/>
    <cellStyle name="好_2012年大中修计划（全署）_南汇所_2标2017.4.1-2017.7 .31养护经费" xfId="1828"/>
    <cellStyle name="好_2012年大中修计划（全署）_南汇所_3标大芦线设施量明细+经费16.9.29" xfId="1829"/>
    <cellStyle name="好_2012年大中修计划（全署）_南汇所_3标大芦线设施量明细+经费16.9.29_1标2017.4.1-2017.7 .31养护经费" xfId="1830"/>
    <cellStyle name="好_2012年大中修计划（全署）_南汇所_3标大芦线设施量明细+经费16.9.29_张家浜两侧（代防汛通道）接管桥梁明细表+养护经费" xfId="1831"/>
    <cellStyle name="好_2012年大中修计划（全署）_南汇所_3标大芦线设施量明细+经费16.9.29_赵家沟防汛通道7座接管桥梁明细表+养护经费" xfId="1832"/>
    <cellStyle name="好_2012年大中修计划（全署）_南汇所_附表：农桥养护资金汇总表+明细表" xfId="1833"/>
    <cellStyle name="好_2012年大中修计划（全署）_南汇所_扣三标五丰路桥养护资金2016年1月份2018年5月" xfId="1834"/>
    <cellStyle name="好_2012年大中修计划（全署）_南汇所_临港所" xfId="1835"/>
    <cellStyle name="好_2012年大中修计划（全署）_南汇所_临港所_16.11.10-580座桥梁基本信息表" xfId="1836"/>
    <cellStyle name="好_2012年大中修计划（全署）_南汇所_临港所_17年1标报价-每桥报价清单、明细表17年7月" xfId="1837"/>
    <cellStyle name="好_2012年大中修计划（全署）_南汇所_临港所_17年3标报价-每桥报价清单、明细表17年7月" xfId="1838"/>
    <cellStyle name="好_2012年大中修计划（全署）_南汇所_临港所_17年新2标报价-每座桥计算、明细表2017年10月" xfId="1839"/>
    <cellStyle name="好_2012年大中修计划（全署）_南汇所_临港所_1标2017.4.1-2017.7 .31养护经费" xfId="1840"/>
    <cellStyle name="好_2012年大中修计划（全署）_南汇所_临港所_2016年1标区管农桥养护投标价" xfId="1841"/>
    <cellStyle name="好_2012年大中修计划（全署）_南汇所_临港所_20171018-573座养护资金汇总表附表+资金拨付附表" xfId="1842"/>
    <cellStyle name="好_2012年大中修计划（全署）_南汇所_临港所_2017年区管农桥养护设施工程量汇总表（2标）16.11.22返回" xfId="1843"/>
    <cellStyle name="好_2012年大中修计划（全署）_南汇所_临港所_2017年区管农桥养护设施工程量汇总表（2标）16.11.22返回_20171018-573座养护资金汇总表附表+资金拨付附表" xfId="1844"/>
    <cellStyle name="好_2012年大中修计划（全署）_南汇所_临港所_2017年区管农桥养护设施工程量汇总表（2标）16.11.22返回_20180422朝农公路桥养护经费" xfId="1845"/>
    <cellStyle name="好_2012年大中修计划（全署）_南汇所_临港所_2017年区管农桥养护设施工程量汇总表（2标）16.11.22返回_养护三标报价清单、明细表171010" xfId="1846"/>
    <cellStyle name="好_2012年大中修计划（全署）_南汇所_临港所_2017年区管农桥养护设施工程量汇总表（3标）16.12.6返回新" xfId="1847"/>
    <cellStyle name="好_2012年大中修计划（全署）_南汇所_临港所_2017年区管农桥养护设施工程量汇总表（3标）16.12.6返回新_20171018-573座养护资金汇总表附表+资金拨付附表" xfId="1848"/>
    <cellStyle name="好_2012年大中修计划（全署）_南汇所_临港所_2017年区管农桥养护设施工程量汇总表（3标）16.12.6返回新_20180422朝农公路桥养护经费" xfId="1849"/>
    <cellStyle name="好_2012年大中修计划（全署）_南汇所_临港所_2017年区管农桥养护设施工程量汇总表（3标）16.12.6返回新_养护三标报价清单、明细表171010" xfId="1850"/>
    <cellStyle name="好_2012年大中修计划（全署）_南汇所_临港所_2标2017.4.1-2017.7 .31养护经费" xfId="1851"/>
    <cellStyle name="好_2012年大中修计划（全署）_南汇所_临港所_3标大芦线设施量明细+经费16.9.29" xfId="1852"/>
    <cellStyle name="好_2012年大中修计划（全署）_南汇所_临港所_3标大芦线设施量明细+经费16.9.29_1标2017.4.1-2017.7 .31养护经费" xfId="1853"/>
    <cellStyle name="好_2012年大中修计划（全署）_南汇所_临港所_3标大芦线设施量明细+经费16.9.29_张家浜两侧（代防汛通道）接管桥梁明细表+养护经费" xfId="1854"/>
    <cellStyle name="好_2012年大中修计划（全署）_南汇所_临港所_3标大芦线设施量明细+经费16.9.29_赵家沟防汛通道7座接管桥梁明细表+养护经费" xfId="1855"/>
    <cellStyle name="好_2012年大中修计划（全署）_南汇所_临港所_第二季度河道考核情况（周浦所）" xfId="1856"/>
    <cellStyle name="好_2012年大中修计划（全署）_南汇所_临港所_附表：农桥养护资金汇总表+明细表" xfId="1857"/>
    <cellStyle name="好_2012年大中修计划（全署）_南汇所_临港所_扣三标五丰路桥养护资金2016年1月份2018年5月" xfId="1858"/>
    <cellStyle name="好_2012年大中修计划（全署）_南汇所_临港所_南汇所2013年中检查各镇考核评分表（已打分）" xfId="1859"/>
    <cellStyle name="好_2012年大中修计划（全署）_南汇所_临港所_南片二标6.17" xfId="1860"/>
    <cellStyle name="好_2012年大中修计划（全署）_南汇所_临港所_桥梁按河道进行编号16.6.13" xfId="1861"/>
    <cellStyle name="好_2012年大中修计划（全署）_南汇所_临港所_桥梁按河道进行编号16.6.8" xfId="1862"/>
    <cellStyle name="好_2012年大中修计划（全署）_南汇所_临港所_外环运河、长界港接管桥梁明细表+养护经费9.30" xfId="1863"/>
    <cellStyle name="好_2012年大中修计划（全署）_南汇所_临港所_修正  附表2：区管农桥养护设施工程量汇总表（1标）10.26" xfId="1864"/>
    <cellStyle name="好_2012年大中修计划（全署）_南汇所_临港所_养护二标桥梁河道分部明细16.6.8" xfId="1865"/>
    <cellStyle name="好_2012年大中修计划（全署）_南汇所_临港所_养护二标桥梁河道分部明细16.6.8_16.10.24-580座桥梁基本信息表" xfId="1866"/>
    <cellStyle name="好_2012年大中修计划（全署）_南汇所_临港所_养护二标桥梁河道分部明细16.6.8_桥梁按河道进行编号16.10.12汇总" xfId="1867"/>
    <cellStyle name="好_2012年大中修计划（全署）_南汇所_临港所_养护二标桥梁河道分部明细16.6.8_桥梁按河道进行编号16.6.13-给养护单位校对-三标返回" xfId="1868"/>
    <cellStyle name="好_2012年大中修计划（全署）_南汇所_临港所_养护二标桥梁河道分部明细16.6.8_桥梁按河道进行编号16.6.13-给养护单位校对-三标返回_2017年区管农桥养护设施工程量汇总表（2标）16.11.22返回" xfId="1869"/>
    <cellStyle name="好_2012年大中修计划（全署）_南汇所_临港所_养护二标桥梁河道分部明细16.6.8_桥梁按河道进行编号16.6.13-给养护单位校对-三标返回_2017年区管农桥养护设施工程量汇总表（2标）16.11.22返回_20171018-573座养护资金汇总表附表+资金拨付附表" xfId="1870"/>
    <cellStyle name="好_2012年大中修计划（全署）_南汇所_临港所_养护二标桥梁河道分部明细16.6.8_桥梁按河道进行编号16.6.13-给养护单位校对-三标返回_2017年区管农桥养护设施工程量汇总表（2标）16.11.22返回_20180422朝农公路桥养护经费" xfId="1871"/>
    <cellStyle name="好_2012年大中修计划（全署）_南汇所_临港所_养护二标桥梁河道分部明细16.6.8_桥梁按河道进行编号16.6.13-给养护单位校对-三标返回_2017年区管农桥养护设施工程量汇总表（2标）16.11.22返回_养护三标报价清单、明细表171010" xfId="1872"/>
    <cellStyle name="好_2012年大中修计划（全署）_南汇所_临港所_养护二标桥梁河道分部明细16.6.8_桥梁按河道进行编号16.6.13-给养护单位校对-三标返回_2017年区管农桥养护设施工程量汇总表（3标）16.12.6返回新" xfId="1873"/>
    <cellStyle name="好_2012年大中修计划（全署）_南汇所_临港所_养护二标桥梁河道分部明细16.6.8_桥梁按河道进行编号16.6.13-给养护单位校对-三标返回_2017年区管农桥养护设施工程量汇总表（3标）16.12.6返回新_20171018-573座养护资金汇总表附表+资金拨付附表" xfId="1874"/>
    <cellStyle name="好_2012年大中修计划（全署）_南汇所_临港所_养护二标桥梁河道分部明细16.6.8_桥梁按河道进行编号16.6.13-给养护单位校对-三标返回_2017年区管农桥养护设施工程量汇总表（3标）16.12.6返回新_20180422朝农公路桥养护经费" xfId="1875"/>
    <cellStyle name="好_2012年大中修计划（全署）_南汇所_临港所_养护二标桥梁河道分部明细16.6.8_桥梁按河道进行编号16.6.13-给养护单位校对-三标返回_2017年区管农桥养护设施工程量汇总表（3标）16.12.6返回新_养护三标报价清单、明细表171010" xfId="1876"/>
    <cellStyle name="好_2012年大中修计划（全署）_南汇所_临港所_养护二标桥梁河道分部明细16.6.8_桥梁按河道进行编号16.6.13-给养护单位校对一标返回)" xfId="1877"/>
    <cellStyle name="好_2012年大中修计划（全署）_南汇所_临港所_养护三标报价清单、明细表171010" xfId="1878"/>
    <cellStyle name="好_2012年大中修计划（全署）_南汇所_临港所_养护三标桥梁河道分部明细-改16.6.8" xfId="1879"/>
    <cellStyle name="好_2012年大中修计划（全署）_南汇所_临港所_养护三标桥梁河道分部明细-改16.6.8_16.10.24-580座桥梁基本信息表" xfId="1880"/>
    <cellStyle name="好_2012年大中修计划（全署）_南汇所_临港所_养护三标桥梁河道分部明细-改16.6.8_桥梁按河道进行编号16.10.12汇总" xfId="1881"/>
    <cellStyle name="好_2012年大中修计划（全署）_南汇所_临港所_养护三标桥梁河道分部明细-改16.6.8_桥梁按河道进行编号16.6.13-给养护单位校对-三标返回" xfId="1882"/>
    <cellStyle name="好_2012年大中修计划（全署）_南汇所_临港所_养护三标桥梁河道分部明细-改16.6.8_桥梁按河道进行编号16.6.13-给养护单位校对-三标返回_2017年区管农桥养护设施工程量汇总表（2标）16.11.22返回" xfId="1883"/>
    <cellStyle name="好_2012年大中修计划（全署）_南汇所_临港所_养护三标桥梁河道分部明细-改16.6.8_桥梁按河道进行编号16.6.13-给养护单位校对-三标返回_2017年区管农桥养护设施工程量汇总表（2标）16.11.22返回_20171018-573座养护资金汇总表附表+资金拨付附表" xfId="1884"/>
    <cellStyle name="好_2012年大中修计划（全署）_南汇所_临港所_养护三标桥梁河道分部明细-改16.6.8_桥梁按河道进行编号16.6.13-给养护单位校对-三标返回_2017年区管农桥养护设施工程量汇总表（2标）16.11.22返回_20180422朝农公路桥养护经费" xfId="1885"/>
    <cellStyle name="好_2012年大中修计划（全署）_南汇所_临港所_养护三标桥梁河道分部明细-改16.6.8_桥梁按河道进行编号16.6.13-给养护单位校对-三标返回_2017年区管农桥养护设施工程量汇总表（2标）16.11.22返回_养护三标报价清单、明细表171010" xfId="1886"/>
    <cellStyle name="好_2012年大中修计划（全署）_南汇所_临港所_养护三标桥梁河道分部明细-改16.6.8_桥梁按河道进行编号16.6.13-给养护单位校对-三标返回_2017年区管农桥养护设施工程量汇总表（3标）16.12.6返回新" xfId="1887"/>
    <cellStyle name="好_2012年大中修计划（全署）_南汇所_临港所_养护三标桥梁河道分部明细-改16.6.8_桥梁按河道进行编号16.6.13-给养护单位校对-三标返回_2017年区管农桥养护设施工程量汇总表（3标）16.12.6返回新_20171018-573座养护资金汇总表附表+资金拨付附表" xfId="1888"/>
    <cellStyle name="好_2012年大中修计划（全署）_南汇所_临港所_养护三标桥梁河道分部明细-改16.6.8_桥梁按河道进行编号16.6.13-给养护单位校对-三标返回_2017年区管农桥养护设施工程量汇总表（3标）16.12.6返回新_20180422朝农公路桥养护经费" xfId="1889"/>
    <cellStyle name="好_2012年大中修计划（全署）_南汇所_临港所_养护三标桥梁河道分部明细-改16.6.8_桥梁按河道进行编号16.6.13-给养护单位校对-三标返回_2017年区管农桥养护设施工程量汇总表（3标）16.12.6返回新_养护三标报价清单、明细表171010" xfId="1890"/>
    <cellStyle name="好_2012年大中修计划（全署）_南汇所_临港所_养护三标桥梁河道分部明细-改16.6.8_桥梁按河道进行编号16.6.13-给养护单位校对一标返回)" xfId="1891"/>
    <cellStyle name="好_2012年大中修计划（全署）_南汇所_临港所_张家浜两侧（代防汛通道）接管桥梁明细表+养护经费" xfId="1892"/>
    <cellStyle name="好_2012年大中修计划（全署）_南汇所_临港所_赵家沟防汛通道7座接管桥梁明细表+养护经费" xfId="1893"/>
    <cellStyle name="好_2012年大中修计划（全署）_南汇所_南汇所2013年中检查各镇考核评分表（已打分）" xfId="1894"/>
    <cellStyle name="好_2012年大中修计划（全署）_南汇所_南片二标6.17" xfId="1895"/>
    <cellStyle name="好_2012年大中修计划（全署）_南汇所_桥梁按河道进行编号16.6.13" xfId="1896"/>
    <cellStyle name="好_2012年大中修计划（全署）_南汇所_桥梁按河道进行编号16.6.8" xfId="1897"/>
    <cellStyle name="好_2012年大中修计划（全署）_南汇所_三林所" xfId="1898"/>
    <cellStyle name="好_2012年大中修计划（全署）_南汇所_三林所_16.11.10-580座桥梁基本信息表" xfId="1899"/>
    <cellStyle name="好_2012年大中修计划（全署）_南汇所_三林所_17年1标报价-每桥报价清单、明细表17年7月" xfId="1900"/>
    <cellStyle name="好_2012年大中修计划（全署）_南汇所_三林所_17年3标报价-每桥报价清单、明细表17年7月" xfId="1901"/>
    <cellStyle name="好_2012年大中修计划（全署）_南汇所_三林所_17年新2标报价-每座桥计算、明细表2017年10月" xfId="1902"/>
    <cellStyle name="好_2012年大中修计划（全署）_南汇所_三林所_1标2017.4.1-2017.7 .31养护经费" xfId="1903"/>
    <cellStyle name="好_2012年大中修计划（全署）_南汇所_三林所_2016年1标区管农桥养护投标价" xfId="1904"/>
    <cellStyle name="好_2012年大中修计划（全署）_南汇所_三林所_20171018-573座养护资金汇总表附表+资金拨付附表" xfId="1905"/>
    <cellStyle name="好_2012年大中修计划（全署）_南汇所_三林所_2017年区管农桥养护设施工程量汇总表（2标）16.11.22返回" xfId="1906"/>
    <cellStyle name="好_2012年大中修计划（全署）_南汇所_三林所_2017年区管农桥养护设施工程量汇总表（2标）16.11.22返回_20171018-573座养护资金汇总表附表+资金拨付附表" xfId="1907"/>
    <cellStyle name="好_2012年大中修计划（全署）_南汇所_三林所_2017年区管农桥养护设施工程量汇总表（2标）16.11.22返回_20180422朝农公路桥养护经费" xfId="1908"/>
    <cellStyle name="好_2012年大中修计划（全署）_南汇所_三林所_2017年区管农桥养护设施工程量汇总表（2标）16.11.22返回_养护三标报价清单、明细表171010" xfId="1909"/>
    <cellStyle name="好_2012年大中修计划（全署）_南汇所_三林所_2017年区管农桥养护设施工程量汇总表（3标）16.12.6返回新" xfId="1910"/>
    <cellStyle name="好_2012年大中修计划（全署）_南汇所_三林所_2017年区管农桥养护设施工程量汇总表（3标）16.12.6返回新_20171018-573座养护资金汇总表附表+资金拨付附表" xfId="1911"/>
    <cellStyle name="好_2012年大中修计划（全署）_南汇所_三林所_2017年区管农桥养护设施工程量汇总表（3标）16.12.6返回新_20180422朝农公路桥养护经费" xfId="1912"/>
    <cellStyle name="好_2012年大中修计划（全署）_南汇所_三林所_2017年区管农桥养护设施工程量汇总表（3标）16.12.6返回新_养护三标报价清单、明细表171010" xfId="1913"/>
    <cellStyle name="好_2012年大中修计划（全署）_南汇所_三林所_2标2017.4.1-2017.7 .31养护经费" xfId="1914"/>
    <cellStyle name="好_2012年大中修计划（全署）_南汇所_三林所_3标大芦线设施量明细+经费16.9.29" xfId="1915"/>
    <cellStyle name="好_2012年大中修计划（全署）_南汇所_三林所_3标大芦线设施量明细+经费16.9.29_1标2017.4.1-2017.7 .31养护经费" xfId="1916"/>
    <cellStyle name="好_2012年大中修计划（全署）_南汇所_三林所_3标大芦线设施量明细+经费16.9.29_张家浜两侧（代防汛通道）接管桥梁明细表+养护经费" xfId="1917"/>
    <cellStyle name="好_2012年大中修计划（全署）_南汇所_三林所_3标大芦线设施量明细+经费16.9.29_赵家沟防汛通道7座接管桥梁明细表+养护经费" xfId="1918"/>
    <cellStyle name="好_2012年大中修计划（全署）_南汇所_三林所_第二季度河道考核情况（周浦所）" xfId="1919"/>
    <cellStyle name="好_2012年大中修计划（全署）_南汇所_三林所_附表：农桥养护资金汇总表+明细表" xfId="1920"/>
    <cellStyle name="好_2012年大中修计划（全署）_南汇所_三林所_扣三标五丰路桥养护资金2016年1月份2018年5月" xfId="1921"/>
    <cellStyle name="好_2012年大中修计划（全署）_南汇所_三林所_南汇所2013年中检查各镇考核评分表（已打分）" xfId="1922"/>
    <cellStyle name="好_2012年大中修计划（全署）_南汇所_三林所_南片二标6.17" xfId="1923"/>
    <cellStyle name="好_2012年大中修计划（全署）_南汇所_三林所_桥梁按河道进行编号16.6.13" xfId="1924"/>
    <cellStyle name="好_2012年大中修计划（全署）_南汇所_三林所_桥梁按河道进行编号16.6.8" xfId="1925"/>
    <cellStyle name="好_2012年大中修计划（全署）_南汇所_三林所_外环运河、长界港接管桥梁明细表+养护经费9.30" xfId="1926"/>
    <cellStyle name="好_2012年大中修计划（全署）_南汇所_三林所_修正  附表2：区管农桥养护设施工程量汇总表（1标）10.26" xfId="1927"/>
    <cellStyle name="好_2012年大中修计划（全署）_南汇所_三林所_养护二标桥梁河道分部明细16.6.8" xfId="1928"/>
    <cellStyle name="好_2012年大中修计划（全署）_南汇所_三林所_养护二标桥梁河道分部明细16.6.8_16.10.24-580座桥梁基本信息表" xfId="1929"/>
    <cellStyle name="好_2012年大中修计划（全署）_南汇所_三林所_养护二标桥梁河道分部明细16.6.8_桥梁按河道进行编号16.10.12汇总" xfId="1930"/>
    <cellStyle name="好_2012年大中修计划（全署）_南汇所_三林所_养护二标桥梁河道分部明细16.6.8_桥梁按河道进行编号16.6.13-给养护单位校对-三标返回" xfId="1931"/>
    <cellStyle name="好_2012年大中修计划（全署）_南汇所_三林所_养护二标桥梁河道分部明细16.6.8_桥梁按河道进行编号16.6.13-给养护单位校对-三标返回_2017年区管农桥养护设施工程量汇总表（2标）16.11.22返回" xfId="1932"/>
    <cellStyle name="好_2012年大中修计划（全署）_南汇所_三林所_养护二标桥梁河道分部明细16.6.8_桥梁按河道进行编号16.6.13-给养护单位校对-三标返回_2017年区管农桥养护设施工程量汇总表（2标）16.11.22返回_20171018-573座养护资金汇总表附表+资金拨付附表" xfId="1933"/>
    <cellStyle name="好_2012年大中修计划（全署）_南汇所_三林所_养护二标桥梁河道分部明细16.6.8_桥梁按河道进行编号16.6.13-给养护单位校对-三标返回_2017年区管农桥养护设施工程量汇总表（2标）16.11.22返回_20180422朝农公路桥养护经费" xfId="1934"/>
    <cellStyle name="好_2012年大中修计划（全署）_南汇所_三林所_养护二标桥梁河道分部明细16.6.8_桥梁按河道进行编号16.6.13-给养护单位校对-三标返回_2017年区管农桥养护设施工程量汇总表（2标）16.11.22返回_养护三标报价清单、明细表171010" xfId="1935"/>
    <cellStyle name="好_2012年大中修计划（全署）_南汇所_三林所_养护二标桥梁河道分部明细16.6.8_桥梁按河道进行编号16.6.13-给养护单位校对-三标返回_2017年区管农桥养护设施工程量汇总表（3标）16.12.6返回新" xfId="1936"/>
    <cellStyle name="好_2012年大中修计划（全署）_南汇所_三林所_养护二标桥梁河道分部明细16.6.8_桥梁按河道进行编号16.6.13-给养护单位校对-三标返回_2017年区管农桥养护设施工程量汇总表（3标）16.12.6返回新_20171018-573座养护资金汇总表附表+资金拨付附表" xfId="1937"/>
    <cellStyle name="好_2012年大中修计划（全署）_南汇所_三林所_养护二标桥梁河道分部明细16.6.8_桥梁按河道进行编号16.6.13-给养护单位校对-三标返回_2017年区管农桥养护设施工程量汇总表（3标）16.12.6返回新_20180422朝农公路桥养护经费" xfId="1938"/>
    <cellStyle name="好_2012年大中修计划（全署）_南汇所_三林所_养护二标桥梁河道分部明细16.6.8_桥梁按河道进行编号16.6.13-给养护单位校对-三标返回_2017年区管农桥养护设施工程量汇总表（3标）16.12.6返回新_养护三标报价清单、明细表171010" xfId="1939"/>
    <cellStyle name="好_2012年大中修计划（全署）_南汇所_三林所_养护二标桥梁河道分部明细16.6.8_桥梁按河道进行编号16.6.13-给养护单位校对一标返回)" xfId="1940"/>
    <cellStyle name="好_2012年大中修计划（全署）_南汇所_三林所_养护三标报价清单、明细表171010" xfId="1941"/>
    <cellStyle name="好_2012年大中修计划（全署）_南汇所_三林所_养护三标桥梁河道分部明细-改16.6.8" xfId="1942"/>
    <cellStyle name="好_2012年大中修计划（全署）_南汇所_三林所_养护三标桥梁河道分部明细-改16.6.8_16.10.24-580座桥梁基本信息表" xfId="1943"/>
    <cellStyle name="好_2012年大中修计划（全署）_南汇所_三林所_养护三标桥梁河道分部明细-改16.6.8_桥梁按河道进行编号16.10.12汇总" xfId="1944"/>
    <cellStyle name="好_2012年大中修计划（全署）_南汇所_三林所_养护三标桥梁河道分部明细-改16.6.8_桥梁按河道进行编号16.6.13-给养护单位校对-三标返回" xfId="1945"/>
    <cellStyle name="好_2012年大中修计划（全署）_南汇所_三林所_养护三标桥梁河道分部明细-改16.6.8_桥梁按河道进行编号16.6.13-给养护单位校对-三标返回_2017年区管农桥养护设施工程量汇总表（2标）16.11.22返回" xfId="1946"/>
    <cellStyle name="好_2012年大中修计划（全署）_南汇所_三林所_养护三标桥梁河道分部明细-改16.6.8_桥梁按河道进行编号16.6.13-给养护单位校对-三标返回_2017年区管农桥养护设施工程量汇总表（2标）16.11.22返回_20171018-573座养护资金汇总表附表+资金拨付附表" xfId="1947"/>
    <cellStyle name="好_2012年大中修计划（全署）_南汇所_三林所_养护三标桥梁河道分部明细-改16.6.8_桥梁按河道进行编号16.6.13-给养护单位校对-三标返回_2017年区管农桥养护设施工程量汇总表（2标）16.11.22返回_20180422朝农公路桥养护经费" xfId="1948"/>
    <cellStyle name="好_2012年大中修计划（全署）_南汇所_三林所_养护三标桥梁河道分部明细-改16.6.8_桥梁按河道进行编号16.6.13-给养护单位校对-三标返回_2017年区管农桥养护设施工程量汇总表（2标）16.11.22返回_养护三标报价清单、明细表171010" xfId="1949"/>
    <cellStyle name="好_2012年大中修计划（全署）_南汇所_三林所_养护三标桥梁河道分部明细-改16.6.8_桥梁按河道进行编号16.6.13-给养护单位校对-三标返回_2017年区管农桥养护设施工程量汇总表（3标）16.12.6返回新" xfId="1950"/>
    <cellStyle name="好_2012年大中修计划（全署）_南汇所_三林所_养护三标桥梁河道分部明细-改16.6.8_桥梁按河道进行编号16.6.13-给养护单位校对-三标返回_2017年区管农桥养护设施工程量汇总表（3标）16.12.6返回新_20171018-573座养护资金汇总表附表+资金拨付附表" xfId="1951"/>
    <cellStyle name="好_2012年大中修计划（全署）_南汇所_三林所_养护三标桥梁河道分部明细-改16.6.8_桥梁按河道进行编号16.6.13-给养护单位校对-三标返回_2017年区管农桥养护设施工程量汇总表（3标）16.12.6返回新_20180422朝农公路桥养护经费" xfId="1952"/>
    <cellStyle name="好_2012年大中修计划（全署）_南汇所_三林所_养护三标桥梁河道分部明细-改16.6.8_桥梁按河道进行编号16.6.13-给养护单位校对-三标返回_2017年区管农桥养护设施工程量汇总表（3标）16.12.6返回新_养护三标报价清单、明细表171010" xfId="1953"/>
    <cellStyle name="好_2012年大中修计划（全署）_南汇所_三林所_养护三标桥梁河道分部明细-改16.6.8_桥梁按河道进行编号16.6.13-给养护单位校对一标返回)" xfId="1954"/>
    <cellStyle name="好_2012年大中修计划（全署）_南汇所_三林所_张家浜两侧（代防汛通道）接管桥梁明细表+养护经费" xfId="1955"/>
    <cellStyle name="好_2012年大中修计划（全署）_南汇所_三林所_赵家沟防汛通道7座接管桥梁明细表+养护经费" xfId="1956"/>
    <cellStyle name="好_2012年大中修计划（全署）_南汇所_三林镇三民村创建样板村创建表" xfId="1957"/>
    <cellStyle name="好_2012年大中修计划（全署）_南汇所_三林镇三民村创建样板村创建表_16.11.10-580座桥梁基本信息表" xfId="1958"/>
    <cellStyle name="好_2012年大中修计划（全署）_南汇所_三林镇三民村创建样板村创建表_17年1标报价-每桥报价清单、明细表17年7月" xfId="1959"/>
    <cellStyle name="好_2012年大中修计划（全署）_南汇所_三林镇三民村创建样板村创建表_17年3标报价-每桥报价清单、明细表17年7月" xfId="1960"/>
    <cellStyle name="好_2012年大中修计划（全署）_南汇所_三林镇三民村创建样板村创建表_17年新2标报价-每座桥计算、明细表2017年10月" xfId="1961"/>
    <cellStyle name="好_2012年大中修计划（全署）_南汇所_三林镇三民村创建样板村创建表_1标2017.4.1-2017.7 .31养护经费" xfId="1962"/>
    <cellStyle name="好_2012年大中修计划（全署）_南汇所_三林镇三民村创建样板村创建表_2016年1标区管农桥养护投标价" xfId="1963"/>
    <cellStyle name="好_2012年大中修计划（全署）_南汇所_三林镇三民村创建样板村创建表_20171018-573座养护资金汇总表附表+资金拨付附表" xfId="1964"/>
    <cellStyle name="好_2012年大中修计划（全署）_南汇所_三林镇三民村创建样板村创建表_2017年区管农桥养护设施工程量汇总表（2标）16.11.22返回" xfId="1965"/>
    <cellStyle name="好_2012年大中修计划（全署）_南汇所_三林镇三民村创建样板村创建表_2017年区管农桥养护设施工程量汇总表（2标）16.11.22返回_20171018-573座养护资金汇总表附表+资金拨付附表" xfId="1966"/>
    <cellStyle name="好_2012年大中修计划（全署）_南汇所_三林镇三民村创建样板村创建表_2017年区管农桥养护设施工程量汇总表（2标）16.11.22返回_20180422朝农公路桥养护经费" xfId="1967"/>
    <cellStyle name="好_2012年大中修计划（全署）_南汇所_三林镇三民村创建样板村创建表_2017年区管农桥养护设施工程量汇总表（2标）16.11.22返回_养护三标报价清单、明细表171010" xfId="1968"/>
    <cellStyle name="好_2012年大中修计划（全署）_南汇所_三林镇三民村创建样板村创建表_2017年区管农桥养护设施工程量汇总表（3标）16.12.6返回新" xfId="1969"/>
    <cellStyle name="好_2012年大中修计划（全署）_南汇所_三林镇三民村创建样板村创建表_2017年区管农桥养护设施工程量汇总表（3标）16.12.6返回新_20171018-573座养护资金汇总表附表+资金拨付附表" xfId="1970"/>
    <cellStyle name="好_2012年大中修计划（全署）_南汇所_三林镇三民村创建样板村创建表_2017年区管农桥养护设施工程量汇总表（3标）16.12.6返回新_20180422朝农公路桥养护经费" xfId="1971"/>
    <cellStyle name="好_2012年大中修计划（全署）_南汇所_三林镇三民村创建样板村创建表_2017年区管农桥养护设施工程量汇总表（3标）16.12.6返回新_养护三标报价清单、明细表171010" xfId="1972"/>
    <cellStyle name="好_2012年大中修计划（全署）_南汇所_三林镇三民村创建样板村创建表_2标2017.4.1-2017.7 .31养护经费" xfId="1973"/>
    <cellStyle name="好_2012年大中修计划（全署）_南汇所_三林镇三民村创建样板村创建表_3标大芦线设施量明细+经费16.9.29" xfId="1974"/>
    <cellStyle name="好_2012年大中修计划（全署）_南汇所_三林镇三民村创建样板村创建表_3标大芦线设施量明细+经费16.9.29_1标2017.4.1-2017.7 .31养护经费" xfId="1975"/>
    <cellStyle name="好_2012年大中修计划（全署）_南汇所_三林镇三民村创建样板村创建表_3标大芦线设施量明细+经费16.9.29_张家浜两侧（代防汛通道）接管桥梁明细表+养护经费" xfId="1976"/>
    <cellStyle name="好_2012年大中修计划（全署）_南汇所_三林镇三民村创建样板村创建表_3标大芦线设施量明细+经费16.9.29_赵家沟防汛通道7座接管桥梁明细表+养护经费" xfId="1977"/>
    <cellStyle name="好_2012年大中修计划（全署）_南汇所_三林镇三民村创建样板村创建表_附表：农桥养护资金汇总表+明细表" xfId="1978"/>
    <cellStyle name="好_2012年大中修计划（全署）_南汇所_三林镇三民村创建样板村创建表_扣三标五丰路桥养护资金2016年1月份2018年5月" xfId="1979"/>
    <cellStyle name="好_2012年大中修计划（全署）_南汇所_三林镇三民村创建样板村创建表_南片二标6.17" xfId="1980"/>
    <cellStyle name="好_2012年大中修计划（全署）_南汇所_三林镇三民村创建样板村创建表_桥梁按河道进行编号16.6.13" xfId="1981"/>
    <cellStyle name="好_2012年大中修计划（全署）_南汇所_三林镇三民村创建样板村创建表_桥梁按河道进行编号16.6.8" xfId="1982"/>
    <cellStyle name="好_2012年大中修计划（全署）_南汇所_三林镇三民村创建样板村创建表_外环运河、长界港接管桥梁明细表+养护经费9.30" xfId="1983"/>
    <cellStyle name="好_2012年大中修计划（全署）_南汇所_三林镇三民村创建样板村创建表_修正  附表2：区管农桥养护设施工程量汇总表（1标）10.26" xfId="1984"/>
    <cellStyle name="好_2012年大中修计划（全署）_南汇所_三林镇三民村创建样板村创建表_养护二标桥梁河道分部明细16.6.8" xfId="1985"/>
    <cellStyle name="好_2012年大中修计划（全署）_南汇所_三林镇三民村创建样板村创建表_养护二标桥梁河道分部明细16.6.8_16.10.24-580座桥梁基本信息表" xfId="1986"/>
    <cellStyle name="好_2012年大中修计划（全署）_南汇所_三林镇三民村创建样板村创建表_养护二标桥梁河道分部明细16.6.8_桥梁按河道进行编号16.10.12汇总" xfId="1987"/>
    <cellStyle name="好_2012年大中修计划（全署）_南汇所_三林镇三民村创建样板村创建表_养护二标桥梁河道分部明细16.6.8_桥梁按河道进行编号16.6.13-给养护单位校对-三标返回" xfId="1988"/>
    <cellStyle name="好_2012年大中修计划（全署）_南汇所_三林镇三民村创建样板村创建表_养护二标桥梁河道分部明细16.6.8_桥梁按河道进行编号16.6.13-给养护单位校对-三标返回_2017年区管农桥养护设施工程量汇总表（2标）16.11.22返回" xfId="1989"/>
    <cellStyle name="好_2012年大中修计划（全署）_南汇所_三林镇三民村创建样板村创建表_养护二标桥梁河道分部明细16.6.8_桥梁按河道进行编号16.6.13-给养护单位校对-三标返回_2017年区管农桥养护设施工程量汇总表（2标）16.11.22返回_20171018-573座养护资金汇总表附表+资金拨付附表" xfId="1990"/>
    <cellStyle name="好_2012年大中修计划（全署）_南汇所_三林镇三民村创建样板村创建表_养护二标桥梁河道分部明细16.6.8_桥梁按河道进行编号16.6.13-给养护单位校对-三标返回_2017年区管农桥养护设施工程量汇总表（2标）16.11.22返回_20180422朝农公路桥养护经费" xfId="1991"/>
    <cellStyle name="好_2012年大中修计划（全署）_南汇所_三林镇三民村创建样板村创建表_养护二标桥梁河道分部明细16.6.8_桥梁按河道进行编号16.6.13-给养护单位校对-三标返回_2017年区管农桥养护设施工程量汇总表（2标）16.11.22返回_养护三标报价清单、明细表171010" xfId="1992"/>
    <cellStyle name="好_2012年大中修计划（全署）_南汇所_三林镇三民村创建样板村创建表_养护二标桥梁河道分部明细16.6.8_桥梁按河道进行编号16.6.13-给养护单位校对-三标返回_2017年区管农桥养护设施工程量汇总表（3标）16.12.6返回新" xfId="1993"/>
    <cellStyle name="好_2012年大中修计划（全署）_南汇所_三林镇三民村创建样板村创建表_养护二标桥梁河道分部明细16.6.8_桥梁按河道进行编号16.6.13-给养护单位校对-三标返回_2017年区管农桥养护设施工程量汇总表（3标）16.12.6返回新_20171018-573座养护资金汇总表附表+资金拨付附表" xfId="1994"/>
    <cellStyle name="好_2012年大中修计划（全署）_南汇所_三林镇三民村创建样板村创建表_养护二标桥梁河道分部明细16.6.8_桥梁按河道进行编号16.6.13-给养护单位校对-三标返回_2017年区管农桥养护设施工程量汇总表（3标）16.12.6返回新_20180422朝农公路桥养护经费" xfId="1995"/>
    <cellStyle name="好_2012年大中修计划（全署）_南汇所_三林镇三民村创建样板村创建表_养护二标桥梁河道分部明细16.6.8_桥梁按河道进行编号16.6.13-给养护单位校对-三标返回_2017年区管农桥养护设施工程量汇总表（3标）16.12.6返回新_养护三标报价清单、明细表171010" xfId="1996"/>
    <cellStyle name="好_2012年大中修计划（全署）_南汇所_三林镇三民村创建样板村创建表_养护二标桥梁河道分部明细16.6.8_桥梁按河道进行编号16.6.13-给养护单位校对一标返回)" xfId="1997"/>
    <cellStyle name="好_2012年大中修计划（全署）_南汇所_三林镇三民村创建样板村创建表_养护三标报价清单、明细表171010" xfId="1998"/>
    <cellStyle name="好_2012年大中修计划（全署）_南汇所_三林镇三民村创建样板村创建表_养护三标桥梁河道分部明细-改16.6.8" xfId="1999"/>
    <cellStyle name="好_2012年大中修计划（全署）_南汇所_三林镇三民村创建样板村创建表_养护三标桥梁河道分部明细-改16.6.8_16.10.24-580座桥梁基本信息表" xfId="2000"/>
    <cellStyle name="好_2012年大中修计划（全署）_南汇所_三林镇三民村创建样板村创建表_养护三标桥梁河道分部明细-改16.6.8_桥梁按河道进行编号16.10.12汇总" xfId="2001"/>
    <cellStyle name="好_2012年大中修计划（全署）_南汇所_三林镇三民村创建样板村创建表_养护三标桥梁河道分部明细-改16.6.8_桥梁按河道进行编号16.6.13-给养护单位校对-三标返回" xfId="2002"/>
    <cellStyle name="好_2012年大中修计划（全署）_南汇所_三林镇三民村创建样板村创建表_养护三标桥梁河道分部明细-改16.6.8_桥梁按河道进行编号16.6.13-给养护单位校对-三标返回_2017年区管农桥养护设施工程量汇总表（2标）16.11.22返回" xfId="2003"/>
    <cellStyle name="好_2012年大中修计划（全署）_南汇所_三林镇三民村创建样板村创建表_养护三标桥梁河道分部明细-改16.6.8_桥梁按河道进行编号16.6.13-给养护单位校对-三标返回_2017年区管农桥养护设施工程量汇总表（2标）16.11.22返回_20171018-573座养护资金汇总表附表+资金拨付附表" xfId="2004"/>
    <cellStyle name="好_2012年大中修计划（全署）_南汇所_三林镇三民村创建样板村创建表_养护三标桥梁河道分部明细-改16.6.8_桥梁按河道进行编号16.6.13-给养护单位校对-三标返回_2017年区管农桥养护设施工程量汇总表（2标）16.11.22返回_20180422朝农公路桥养护经费" xfId="2005"/>
    <cellStyle name="好_2012年大中修计划（全署）_南汇所_三林镇三民村创建样板村创建表_养护三标桥梁河道分部明细-改16.6.8_桥梁按河道进行编号16.6.13-给养护单位校对-三标返回_2017年区管农桥养护设施工程量汇总表（2标）16.11.22返回_养护三标报价清单、明细表171010" xfId="2006"/>
    <cellStyle name="好_2012年大中修计划（全署）_南汇所_三林镇三民村创建样板村创建表_养护三标桥梁河道分部明细-改16.6.8_桥梁按河道进行编号16.6.13-给养护单位校对-三标返回_2017年区管农桥养护设施工程量汇总表（3标）16.12.6返回新" xfId="2007"/>
    <cellStyle name="好_2012年大中修计划（全署）_南汇所_三林镇三民村创建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2008"/>
    <cellStyle name="好_2012年大中修计划（全署）_南汇所_三林镇三民村创建样板村创建表_养护三标桥梁河道分部明细-改16.6.8_桥梁按河道进行编号16.6.13-给养护单位校对-三标返回_2017年区管农桥养护设施工程量汇总表（3标）16.12.6返回新_20180422朝农公路桥养护经费" xfId="2009"/>
    <cellStyle name="好_2012年大中修计划（全署）_南汇所_三林镇三民村创建样板村创建表_养护三标桥梁河道分部明细-改16.6.8_桥梁按河道进行编号16.6.13-给养护单位校对-三标返回_2017年区管农桥养护设施工程量汇总表（3标）16.12.6返回新_养护三标报价清单、明细表171010" xfId="2010"/>
    <cellStyle name="好_2012年大中修计划（全署）_南汇所_三林镇三民村创建样板村创建表_养护三标桥梁河道分部明细-改16.6.8_桥梁按河道进行编号16.6.13-给养护单位校对一标返回)" xfId="2011"/>
    <cellStyle name="好_2012年大中修计划（全署）_南汇所_三林镇三民村创建样板村创建表_张家浜两侧（代防汛通道）接管桥梁明细表+养护经费" xfId="2012"/>
    <cellStyle name="好_2012年大中修计划（全署）_南汇所_三林镇三民村创建样板村创建表_赵家沟防汛通道7座接管桥梁明细表+养护经费" xfId="2013"/>
    <cellStyle name="好_2012年大中修计划（全署）_南汇所_外环运河、长界港接管桥梁明细表+养护经费9.30" xfId="2014"/>
    <cellStyle name="好_2012年大中修计划（全署）_南汇所_修正  附表2：区管农桥养护设施工程量汇总表（1标）10.26" xfId="2015"/>
    <cellStyle name="好_2012年大中修计划（全署）_南汇所_养护二标桥梁河道分部明细16.6.8" xfId="2016"/>
    <cellStyle name="好_2012年大中修计划（全署）_南汇所_养护二标桥梁河道分部明细16.6.8_16.10.24-580座桥梁基本信息表" xfId="2017"/>
    <cellStyle name="好_2012年大中修计划（全署）_南汇所_养护二标桥梁河道分部明细16.6.8_桥梁按河道进行编号16.10.12汇总" xfId="2018"/>
    <cellStyle name="好_2012年大中修计划（全署）_南汇所_养护二标桥梁河道分部明细16.6.8_桥梁按河道进行编号16.6.13-给养护单位校对-三标返回" xfId="2019"/>
    <cellStyle name="好_2012年大中修计划（全署）_南汇所_养护二标桥梁河道分部明细16.6.8_桥梁按河道进行编号16.6.13-给养护单位校对-三标返回_2017年区管农桥养护设施工程量汇总表（2标）16.11.22返回" xfId="2020"/>
    <cellStyle name="好_2012年大中修计划（全署）_南汇所_养护二标桥梁河道分部明细16.6.8_桥梁按河道进行编号16.6.13-给养护单位校对-三标返回_2017年区管农桥养护设施工程量汇总表（2标）16.11.22返回_20171018-573座养护资金汇总表附表+资金拨付附表" xfId="2021"/>
    <cellStyle name="好_2012年大中修计划（全署）_南汇所_养护二标桥梁河道分部明细16.6.8_桥梁按河道进行编号16.6.13-给养护单位校对-三标返回_2017年区管农桥养护设施工程量汇总表（2标）16.11.22返回_20180422朝农公路桥养护经费" xfId="2022"/>
    <cellStyle name="好_2012年大中修计划（全署）_南汇所_养护二标桥梁河道分部明细16.6.8_桥梁按河道进行编号16.6.13-给养护单位校对-三标返回_2017年区管农桥养护设施工程量汇总表（2标）16.11.22返回_养护三标报价清单、明细表171010" xfId="2023"/>
    <cellStyle name="好_2012年大中修计划（全署）_南汇所_养护二标桥梁河道分部明细16.6.8_桥梁按河道进行编号16.6.13-给养护单位校对-三标返回_2017年区管农桥养护设施工程量汇总表（3标）16.12.6返回新" xfId="2024"/>
    <cellStyle name="好_2012年大中修计划（全署）_南汇所_养护二标桥梁河道分部明细16.6.8_桥梁按河道进行编号16.6.13-给养护单位校对-三标返回_2017年区管农桥养护设施工程量汇总表（3标）16.12.6返回新_20171018-573座养护资金汇总表附表+资金拨付附表" xfId="2025"/>
    <cellStyle name="好_2012年大中修计划（全署）_南汇所_养护二标桥梁河道分部明细16.6.8_桥梁按河道进行编号16.6.13-给养护单位校对-三标返回_2017年区管农桥养护设施工程量汇总表（3标）16.12.6返回新_20180422朝农公路桥养护经费" xfId="2026"/>
    <cellStyle name="好_2012年大中修计划（全署）_南汇所_养护二标桥梁河道分部明细16.6.8_桥梁按河道进行编号16.6.13-给养护单位校对-三标返回_2017年区管农桥养护设施工程量汇总表（3标）16.12.6返回新_养护三标报价清单、明细表171010" xfId="2027"/>
    <cellStyle name="好_2012年大中修计划（全署）_南汇所_养护二标桥梁河道分部明细16.6.8_桥梁按河道进行编号16.6.13-给养护单位校对一标返回)" xfId="2028"/>
    <cellStyle name="好_2012年大中修计划（全署）_南汇所_养护三标报价清单、明细表171010" xfId="2029"/>
    <cellStyle name="好_2012年大中修计划（全署）_南汇所_养护三标桥梁河道分部明细-改16.6.8" xfId="2030"/>
    <cellStyle name="好_2012年大中修计划（全署）_南汇所_养护三标桥梁河道分部明细-改16.6.8_16.10.24-580座桥梁基本信息表" xfId="2031"/>
    <cellStyle name="好_2012年大中修计划（全署）_南汇所_养护三标桥梁河道分部明细-改16.6.8_桥梁按河道进行编号16.10.12汇总" xfId="2032"/>
    <cellStyle name="好_2012年大中修计划（全署）_南汇所_养护三标桥梁河道分部明细-改16.6.8_桥梁按河道进行编号16.6.13-给养护单位校对-三标返回" xfId="2033"/>
    <cellStyle name="好_2012年大中修计划（全署）_南汇所_养护三标桥梁河道分部明细-改16.6.8_桥梁按河道进行编号16.6.13-给养护单位校对-三标返回_2017年区管农桥养护设施工程量汇总表（2标）16.11.22返回" xfId="2034"/>
    <cellStyle name="好_2012年大中修计划（全署）_南汇所_养护三标桥梁河道分部明细-改16.6.8_桥梁按河道进行编号16.6.13-给养护单位校对-三标返回_2017年区管农桥养护设施工程量汇总表（2标）16.11.22返回_20171018-573座养护资金汇总表附表+资金拨付附表" xfId="2035"/>
    <cellStyle name="好_2012年大中修计划（全署）_南汇所_养护三标桥梁河道分部明细-改16.6.8_桥梁按河道进行编号16.6.13-给养护单位校对-三标返回_2017年区管农桥养护设施工程量汇总表（2标）16.11.22返回_20180422朝农公路桥养护经费" xfId="2036"/>
    <cellStyle name="好_2012年大中修计划（全署）_南汇所_养护三标桥梁河道分部明细-改16.6.8_桥梁按河道进行编号16.6.13-给养护单位校对-三标返回_2017年区管农桥养护设施工程量汇总表（2标）16.11.22返回_养护三标报价清单、明细表171010" xfId="2037"/>
    <cellStyle name="好_2012年大中修计划（全署）_南汇所_养护三标桥梁河道分部明细-改16.6.8_桥梁按河道进行编号16.6.13-给养护单位校对-三标返回_2017年区管农桥养护设施工程量汇总表（3标）16.12.6返回新" xfId="2038"/>
    <cellStyle name="好_2012年大中修计划（全署）_南汇所_养护三标桥梁河道分部明细-改16.6.8_桥梁按河道进行编号16.6.13-给养护单位校对-三标返回_2017年区管农桥养护设施工程量汇总表（3标）16.12.6返回新_20171018-573座养护资金汇总表附表+资金拨付附表" xfId="2039"/>
    <cellStyle name="好_2012年大中修计划（全署）_南汇所_养护三标桥梁河道分部明细-改16.6.8_桥梁按河道进行编号16.6.13-给养护单位校对-三标返回_2017年区管农桥养护设施工程量汇总表（3标）16.12.6返回新_20180422朝农公路桥养护经费" xfId="2040"/>
    <cellStyle name="好_2012年大中修计划（全署）_南汇所_养护三标桥梁河道分部明细-改16.6.8_桥梁按河道进行编号16.6.13-给养护单位校对-三标返回_2017年区管农桥养护设施工程量汇总表（3标）16.12.6返回新_养护三标报价清单、明细表171010" xfId="2041"/>
    <cellStyle name="好_2012年大中修计划（全署）_南汇所_养护三标桥梁河道分部明细-改16.6.8_桥梁按河道进行编号16.6.13-给养护单位校对一标返回)" xfId="2042"/>
    <cellStyle name="好_2012年大中修计划（全署）_南汇所_样板村(曹路)" xfId="2043"/>
    <cellStyle name="好_2012年大中修计划（全署）_南汇所_样板村(曹路)_16.11.10-580座桥梁基本信息表" xfId="2044"/>
    <cellStyle name="好_2012年大中修计划（全署）_南汇所_样板村(曹路)_17年1标报价-每桥报价清单、明细表17年7月" xfId="2045"/>
    <cellStyle name="好_2012年大中修计划（全署）_南汇所_样板村(曹路)_17年3标报价-每桥报价清单、明细表17年7月" xfId="2046"/>
    <cellStyle name="好_2012年大中修计划（全署）_南汇所_样板村(曹路)_17年新2标报价-每座桥计算、明细表2017年10月" xfId="2047"/>
    <cellStyle name="好_2012年大中修计划（全署）_南汇所_样板村(曹路)_1标2017.4.1-2017.7 .31养护经费" xfId="2048"/>
    <cellStyle name="好_2012年大中修计划（全署）_南汇所_样板村(曹路)_2016年1标区管农桥养护投标价" xfId="2049"/>
    <cellStyle name="好_2012年大中修计划（全署）_南汇所_样板村(曹路)_20171018-573座养护资金汇总表附表+资金拨付附表" xfId="2050"/>
    <cellStyle name="好_2012年大中修计划（全署）_南汇所_样板村(曹路)_2017年区管农桥养护设施工程量汇总表（2标）16.11.22返回" xfId="2051"/>
    <cellStyle name="好_2012年大中修计划（全署）_南汇所_样板村(曹路)_2017年区管农桥养护设施工程量汇总表（2标）16.11.22返回_20171018-573座养护资金汇总表附表+资金拨付附表" xfId="2052"/>
    <cellStyle name="好_2012年大中修计划（全署）_南汇所_样板村(曹路)_2017年区管农桥养护设施工程量汇总表（2标）16.11.22返回_20180422朝农公路桥养护经费" xfId="2053"/>
    <cellStyle name="好_2012年大中修计划（全署）_南汇所_样板村(曹路)_2017年区管农桥养护设施工程量汇总表（2标）16.11.22返回_养护三标报价清单、明细表171010" xfId="2054"/>
    <cellStyle name="好_2012年大中修计划（全署）_南汇所_样板村(曹路)_2017年区管农桥养护设施工程量汇总表（3标）16.12.6返回新" xfId="2055"/>
    <cellStyle name="好_2012年大中修计划（全署）_南汇所_样板村(曹路)_2017年区管农桥养护设施工程量汇总表（3标）16.12.6返回新_20171018-573座养护资金汇总表附表+资金拨付附表" xfId="2056"/>
    <cellStyle name="好_2012年大中修计划（全署）_南汇所_样板村(曹路)_2017年区管农桥养护设施工程量汇总表（3标）16.12.6返回新_20180422朝农公路桥养护经费" xfId="2057"/>
    <cellStyle name="好_2012年大中修计划（全署）_南汇所_样板村(曹路)_2017年区管农桥养护设施工程量汇总表（3标）16.12.6返回新_养护三标报价清单、明细表171010" xfId="2058"/>
    <cellStyle name="好_2012年大中修计划（全署）_南汇所_样板村(曹路)_2标2017.4.1-2017.7 .31养护经费" xfId="2059"/>
    <cellStyle name="好_2012年大中修计划（全署）_南汇所_样板村(曹路)_3标大芦线设施量明细+经费16.9.29" xfId="2060"/>
    <cellStyle name="好_2012年大中修计划（全署）_南汇所_样板村(曹路)_3标大芦线设施量明细+经费16.9.29_1标2017.4.1-2017.7 .31养护经费" xfId="2061"/>
    <cellStyle name="好_2012年大中修计划（全署）_南汇所_样板村(曹路)_3标大芦线设施量明细+经费16.9.29_张家浜两侧（代防汛通道）接管桥梁明细表+养护经费" xfId="2062"/>
    <cellStyle name="好_2012年大中修计划（全署）_南汇所_样板村(曹路)_3标大芦线设施量明细+经费16.9.29_赵家沟防汛通道7座接管桥梁明细表+养护经费" xfId="2063"/>
    <cellStyle name="好_2012年大中修计划（全署）_南汇所_样板村(曹路)_第二季度河道考核情况（周浦所）" xfId="2064"/>
    <cellStyle name="好_2012年大中修计划（全署）_南汇所_样板村(曹路)_附表：农桥养护资金汇总表+明细表" xfId="2065"/>
    <cellStyle name="好_2012年大中修计划（全署）_南汇所_样板村(曹路)_扣三标五丰路桥养护资金2016年1月份2018年5月" xfId="2066"/>
    <cellStyle name="好_2012年大中修计划（全署）_南汇所_样板村(曹路)_南汇所2013年中检查各镇考核评分表（已打分）" xfId="2067"/>
    <cellStyle name="好_2012年大中修计划（全署）_南汇所_样板村(曹路)_南片二标6.17" xfId="2068"/>
    <cellStyle name="好_2012年大中修计划（全署）_南汇所_样板村(曹路)_桥梁按河道进行编号16.6.13" xfId="2069"/>
    <cellStyle name="好_2012年大中修计划（全署）_南汇所_样板村(曹路)_桥梁按河道进行编号16.6.8" xfId="2070"/>
    <cellStyle name="好_2012年大中修计划（全署）_南汇所_样板村(曹路)_外环运河、长界港接管桥梁明细表+养护经费9.30" xfId="2071"/>
    <cellStyle name="好_2012年大中修计划（全署）_南汇所_样板村(曹路)_修正  附表2：区管农桥养护设施工程量汇总表（1标）10.26" xfId="2072"/>
    <cellStyle name="好_2012年大中修计划（全署）_南汇所_样板村(曹路)_养护二标桥梁河道分部明细16.6.8" xfId="2073"/>
    <cellStyle name="好_2012年大中修计划（全署）_南汇所_样板村(曹路)_养护二标桥梁河道分部明细16.6.8_16.10.24-580座桥梁基本信息表" xfId="2074"/>
    <cellStyle name="好_2012年大中修计划（全署）_南汇所_样板村(曹路)_养护二标桥梁河道分部明细16.6.8_桥梁按河道进行编号16.10.12汇总" xfId="2075"/>
    <cellStyle name="好_2012年大中修计划（全署）_南汇所_样板村(曹路)_养护二标桥梁河道分部明细16.6.8_桥梁按河道进行编号16.6.13-给养护单位校对-三标返回" xfId="2076"/>
    <cellStyle name="好_2012年大中修计划（全署）_南汇所_样板村(曹路)_养护二标桥梁河道分部明细16.6.8_桥梁按河道进行编号16.6.13-给养护单位校对-三标返回_2017年区管农桥养护设施工程量汇总表（2标）16.11.22返回" xfId="2077"/>
    <cellStyle name="好_2012年大中修计划（全署）_南汇所_样板村(曹路)_养护二标桥梁河道分部明细16.6.8_桥梁按河道进行编号16.6.13-给养护单位校对-三标返回_2017年区管农桥养护设施工程量汇总表（2标）16.11.22返回_20171018-573座养护资金汇总表附表+资金拨付附表" xfId="2078"/>
    <cellStyle name="好_2012年大中修计划（全署）_南汇所_样板村(曹路)_养护二标桥梁河道分部明细16.6.8_桥梁按河道进行编号16.6.13-给养护单位校对-三标返回_2017年区管农桥养护设施工程量汇总表（2标）16.11.22返回_20180422朝农公路桥养护经费" xfId="2079"/>
    <cellStyle name="好_2012年大中修计划（全署）_南汇所_样板村(曹路)_养护二标桥梁河道分部明细16.6.8_桥梁按河道进行编号16.6.13-给养护单位校对-三标返回_2017年区管农桥养护设施工程量汇总表（2标）16.11.22返回_养护三标报价清单、明细表171010" xfId="2080"/>
    <cellStyle name="好_2012年大中修计划（全署）_南汇所_样板村(曹路)_养护二标桥梁河道分部明细16.6.8_桥梁按河道进行编号16.6.13-给养护单位校对-三标返回_2017年区管农桥养护设施工程量汇总表（3标）16.12.6返回新" xfId="2081"/>
    <cellStyle name="好_2012年大中修计划（全署）_南汇所_样板村(曹路)_养护二标桥梁河道分部明细16.6.8_桥梁按河道进行编号16.6.13-给养护单位校对-三标返回_2017年区管农桥养护设施工程量汇总表（3标）16.12.6返回新_20171018-573座养护资金汇总表附表+资金拨付附表" xfId="2082"/>
    <cellStyle name="好_2012年大中修计划（全署）_南汇所_样板村(曹路)_养护二标桥梁河道分部明细16.6.8_桥梁按河道进行编号16.6.13-给养护单位校对-三标返回_2017年区管农桥养护设施工程量汇总表（3标）16.12.6返回新_20180422朝农公路桥养护经费" xfId="2083"/>
    <cellStyle name="好_2012年大中修计划（全署）_南汇所_样板村(曹路)_养护二标桥梁河道分部明细16.6.8_桥梁按河道进行编号16.6.13-给养护单位校对-三标返回_2017年区管农桥养护设施工程量汇总表（3标）16.12.6返回新_养护三标报价清单、明细表171010" xfId="2084"/>
    <cellStyle name="好_2012年大中修计划（全署）_南汇所_样板村(曹路)_养护二标桥梁河道分部明细16.6.8_桥梁按河道进行编号16.6.13-给养护单位校对一标返回)" xfId="2085"/>
    <cellStyle name="好_2012年大中修计划（全署）_南汇所_样板村(曹路)_养护三标报价清单、明细表171010" xfId="2086"/>
    <cellStyle name="好_2012年大中修计划（全署）_南汇所_样板村(曹路)_养护三标桥梁河道分部明细-改16.6.8" xfId="2087"/>
    <cellStyle name="好_2012年大中修计划（全署）_南汇所_样板村(曹路)_养护三标桥梁河道分部明细-改16.6.8_16.10.24-580座桥梁基本信息表" xfId="2088"/>
    <cellStyle name="好_2012年大中修计划（全署）_南汇所_样板村(曹路)_养护三标桥梁河道分部明细-改16.6.8_桥梁按河道进行编号16.10.12汇总" xfId="2089"/>
    <cellStyle name="好_2012年大中修计划（全署）_南汇所_样板村(曹路)_养护三标桥梁河道分部明细-改16.6.8_桥梁按河道进行编号16.6.13-给养护单位校对-三标返回" xfId="2090"/>
    <cellStyle name="好_2012年大中修计划（全署）_南汇所_样板村(曹路)_养护三标桥梁河道分部明细-改16.6.8_桥梁按河道进行编号16.6.13-给养护单位校对-三标返回_2017年区管农桥养护设施工程量汇总表（2标）16.11.22返回" xfId="2091"/>
    <cellStyle name="好_2012年大中修计划（全署）_南汇所_样板村(曹路)_养护三标桥梁河道分部明细-改16.6.8_桥梁按河道进行编号16.6.13-给养护单位校对-三标返回_2017年区管农桥养护设施工程量汇总表（2标）16.11.22返回_20171018-573座养护资金汇总表附表+资金拨付附表" xfId="2092"/>
    <cellStyle name="好_2012年大中修计划（全署）_南汇所_样板村(曹路)_养护三标桥梁河道分部明细-改16.6.8_桥梁按河道进行编号16.6.13-给养护单位校对-三标返回_2017年区管农桥养护设施工程量汇总表（2标）16.11.22返回_20180422朝农公路桥养护经费" xfId="2093"/>
    <cellStyle name="好_2012年大中修计划（全署）_南汇所_样板村(曹路)_养护三标桥梁河道分部明细-改16.6.8_桥梁按河道进行编号16.6.13-给养护单位校对-三标返回_2017年区管农桥养护设施工程量汇总表（2标）16.11.22返回_养护三标报价清单、明细表171010" xfId="2094"/>
    <cellStyle name="好_2012年大中修计划（全署）_南汇所_样板村(曹路)_养护三标桥梁河道分部明细-改16.6.8_桥梁按河道进行编号16.6.13-给养护单位校对-三标返回_2017年区管农桥养护设施工程量汇总表（3标）16.12.6返回新" xfId="2095"/>
    <cellStyle name="好_2012年大中修计划（全署）_南汇所_样板村(曹路)_养护三标桥梁河道分部明细-改16.6.8_桥梁按河道进行编号16.6.13-给养护单位校对-三标返回_2017年区管农桥养护设施工程量汇总表（3标）16.12.6返回新_20171018-573座养护资金汇总表附表+资金拨付附表" xfId="2096"/>
    <cellStyle name="好_2012年大中修计划（全署）_南汇所_样板村(曹路)_养护三标桥梁河道分部明细-改16.6.8_桥梁按河道进行编号16.6.13-给养护单位校对-三标返回_2017年区管农桥养护设施工程量汇总表（3标）16.12.6返回新_20180422朝农公路桥养护经费" xfId="2097"/>
    <cellStyle name="好_2012年大中修计划（全署）_南汇所_样板村(曹路)_养护三标桥梁河道分部明细-改16.6.8_桥梁按河道进行编号16.6.13-给养护单位校对-三标返回_2017年区管农桥养护设施工程量汇总表（3标）16.12.6返回新_养护三标报价清单、明细表171010" xfId="2098"/>
    <cellStyle name="好_2012年大中修计划（全署）_南汇所_样板村(曹路)_养护三标桥梁河道分部明细-改16.6.8_桥梁按河道进行编号16.6.13-给养护单位校对一标返回)" xfId="2099"/>
    <cellStyle name="好_2012年大中修计划（全署）_南汇所_样板村(曹路)_张家浜两侧（代防汛通道）接管桥梁明细表+养护经费" xfId="2100"/>
    <cellStyle name="好_2012年大中修计划（全署）_南汇所_样板村(曹路)_赵家沟防汛通道7座接管桥梁明细表+养护经费" xfId="2101"/>
    <cellStyle name="好_2012年大中修计划（全署）_南汇所_样板村（合庆）" xfId="2102"/>
    <cellStyle name="好_2012年大中修计划（全署）_南汇所_样板村（合庆）_16.11.10-580座桥梁基本信息表" xfId="2103"/>
    <cellStyle name="好_2012年大中修计划（全署）_南汇所_样板村（合庆）_17年1标报价-每桥报价清单、明细表17年7月" xfId="2104"/>
    <cellStyle name="好_2012年大中修计划（全署）_南汇所_样板村（合庆）_17年3标报价-每桥报价清单、明细表17年7月" xfId="2105"/>
    <cellStyle name="好_2012年大中修计划（全署）_南汇所_样板村（合庆）_17年新2标报价-每座桥计算、明细表2017年10月" xfId="2106"/>
    <cellStyle name="好_2012年大中修计划（全署）_南汇所_样板村（合庆）_1标2017.4.1-2017.7 .31养护经费" xfId="2107"/>
    <cellStyle name="好_2012年大中修计划（全署）_南汇所_样板村（合庆）_2016年1标区管农桥养护投标价" xfId="2108"/>
    <cellStyle name="好_2012年大中修计划（全署）_南汇所_样板村（合庆）_20171018-573座养护资金汇总表附表+资金拨付附表" xfId="2109"/>
    <cellStyle name="好_2012年大中修计划（全署）_南汇所_样板村（合庆）_2017年区管农桥养护设施工程量汇总表（2标）16.11.22返回" xfId="2110"/>
    <cellStyle name="好_2012年大中修计划（全署）_南汇所_样板村（合庆）_2017年区管农桥养护设施工程量汇总表（2标）16.11.22返回_20171018-573座养护资金汇总表附表+资金拨付附表" xfId="2111"/>
    <cellStyle name="好_2012年大中修计划（全署）_南汇所_样板村（合庆）_2017年区管农桥养护设施工程量汇总表（2标）16.11.22返回_20180422朝农公路桥养护经费" xfId="2112"/>
    <cellStyle name="好_2012年大中修计划（全署）_南汇所_样板村（合庆）_2017年区管农桥养护设施工程量汇总表（2标）16.11.22返回_养护三标报价清单、明细表171010" xfId="2113"/>
    <cellStyle name="好_2012年大中修计划（全署）_南汇所_样板村（合庆）_2017年区管农桥养护设施工程量汇总表（3标）16.12.6返回新" xfId="2114"/>
    <cellStyle name="好_2012年大中修计划（全署）_南汇所_样板村（合庆）_2017年区管农桥养护设施工程量汇总表（3标）16.12.6返回新_20171018-573座养护资金汇总表附表+资金拨付附表" xfId="2115"/>
    <cellStyle name="好_2012年大中修计划（全署）_南汇所_样板村（合庆）_2017年区管农桥养护设施工程量汇总表（3标）16.12.6返回新_20180422朝农公路桥养护经费" xfId="2116"/>
    <cellStyle name="好_2012年大中修计划（全署）_南汇所_样板村（合庆）_2017年区管农桥养护设施工程量汇总表（3标）16.12.6返回新_养护三标报价清单、明细表171010" xfId="2117"/>
    <cellStyle name="好_2012年大中修计划（全署）_南汇所_样板村（合庆）_2标2017.4.1-2017.7 .31养护经费" xfId="2118"/>
    <cellStyle name="好_2012年大中修计划（全署）_南汇所_样板村（合庆）_3标大芦线设施量明细+经费16.9.29" xfId="2119"/>
    <cellStyle name="好_2012年大中修计划（全署）_南汇所_样板村（合庆）_3标大芦线设施量明细+经费16.9.29_1标2017.4.1-2017.7 .31养护经费" xfId="2120"/>
    <cellStyle name="好_2012年大中修计划（全署）_南汇所_样板村（合庆）_3标大芦线设施量明细+经费16.9.29_张家浜两侧（代防汛通道）接管桥梁明细表+养护经费" xfId="2121"/>
    <cellStyle name="好_2012年大中修计划（全署）_南汇所_样板村（合庆）_3标大芦线设施量明细+经费16.9.29_赵家沟防汛通道7座接管桥梁明细表+养护经费" xfId="2122"/>
    <cellStyle name="好_2012年大中修计划（全署）_南汇所_样板村（合庆）_第二季度河道考核情况（周浦所）" xfId="2123"/>
    <cellStyle name="好_2012年大中修计划（全署）_南汇所_样板村（合庆）_附表：农桥养护资金汇总表+明细表" xfId="2124"/>
    <cellStyle name="好_2012年大中修计划（全署）_南汇所_样板村（合庆）_扣三标五丰路桥养护资金2016年1月份2018年5月" xfId="2125"/>
    <cellStyle name="好_2012年大中修计划（全署）_南汇所_样板村（合庆）_南汇所2013年中检查各镇考核评分表（已打分）" xfId="2126"/>
    <cellStyle name="好_2012年大中修计划（全署）_南汇所_样板村（合庆）_南片二标6.17" xfId="2127"/>
    <cellStyle name="好_2012年大中修计划（全署）_南汇所_样板村（合庆）_桥梁按河道进行编号16.6.13" xfId="2128"/>
    <cellStyle name="好_2012年大中修计划（全署）_南汇所_样板村（合庆）_桥梁按河道进行编号16.6.8" xfId="2129"/>
    <cellStyle name="好_2012年大中修计划（全署）_南汇所_样板村（合庆）_外环运河、长界港接管桥梁明细表+养护经费9.30" xfId="2130"/>
    <cellStyle name="好_2012年大中修计划（全署）_南汇所_样板村（合庆）_修正  附表2：区管农桥养护设施工程量汇总表（1标）10.26" xfId="2131"/>
    <cellStyle name="好_2012年大中修计划（全署）_南汇所_样板村（合庆）_养护二标桥梁河道分部明细16.6.8" xfId="2132"/>
    <cellStyle name="好_2012年大中修计划（全署）_南汇所_样板村（合庆）_养护二标桥梁河道分部明细16.6.8_16.10.24-580座桥梁基本信息表" xfId="2133"/>
    <cellStyle name="好_2012年大中修计划（全署）_南汇所_样板村（合庆）_养护二标桥梁河道分部明细16.6.8_桥梁按河道进行编号16.10.12汇总" xfId="2134"/>
    <cellStyle name="好_2012年大中修计划（全署）_南汇所_样板村（合庆）_养护二标桥梁河道分部明细16.6.8_桥梁按河道进行编号16.6.13-给养护单位校对-三标返回" xfId="2135"/>
    <cellStyle name="好_2012年大中修计划（全署）_南汇所_样板村（合庆）_养护二标桥梁河道分部明细16.6.8_桥梁按河道进行编号16.6.13-给养护单位校对-三标返回_2017年区管农桥养护设施工程量汇总表（2标）16.11.22返回" xfId="2136"/>
    <cellStyle name="好_2012年大中修计划（全署）_南汇所_样板村（合庆）_养护二标桥梁河道分部明细16.6.8_桥梁按河道进行编号16.6.13-给养护单位校对-三标返回_2017年区管农桥养护设施工程量汇总表（2标）16.11.22返回_20171018-573座养护资金汇总表附表+资金拨付附表" xfId="2137"/>
    <cellStyle name="好_2012年大中修计划（全署）_南汇所_样板村（合庆）_养护二标桥梁河道分部明细16.6.8_桥梁按河道进行编号16.6.13-给养护单位校对-三标返回_2017年区管农桥养护设施工程量汇总表（2标）16.11.22返回_20180422朝农公路桥养护经费" xfId="2138"/>
    <cellStyle name="好_2012年大中修计划（全署）_南汇所_样板村（合庆）_养护二标桥梁河道分部明细16.6.8_桥梁按河道进行编号16.6.13-给养护单位校对-三标返回_2017年区管农桥养护设施工程量汇总表（2标）16.11.22返回_养护三标报价清单、明细表171010" xfId="2139"/>
    <cellStyle name="好_2012年大中修计划（全署）_南汇所_样板村（合庆）_养护二标桥梁河道分部明细16.6.8_桥梁按河道进行编号16.6.13-给养护单位校对-三标返回_2017年区管农桥养护设施工程量汇总表（3标）16.12.6返回新" xfId="2140"/>
    <cellStyle name="好_2012年大中修计划（全署）_南汇所_样板村（合庆）_养护二标桥梁河道分部明细16.6.8_桥梁按河道进行编号16.6.13-给养护单位校对-三标返回_2017年区管农桥养护设施工程量汇总表（3标）16.12.6返回新_20171018-573座养护资金汇总表附表+资金拨付附表" xfId="2141"/>
    <cellStyle name="好_2012年大中修计划（全署）_南汇所_样板村（合庆）_养护二标桥梁河道分部明细16.6.8_桥梁按河道进行编号16.6.13-给养护单位校对-三标返回_2017年区管农桥养护设施工程量汇总表（3标）16.12.6返回新_20180422朝农公路桥养护经费" xfId="2142"/>
    <cellStyle name="好_2012年大中修计划（全署）_南汇所_样板村（合庆）_养护二标桥梁河道分部明细16.6.8_桥梁按河道进行编号16.6.13-给养护单位校对-三标返回_2017年区管农桥养护设施工程量汇总表（3标）16.12.6返回新_养护三标报价清单、明细表171010" xfId="2143"/>
    <cellStyle name="好_2012年大中修计划（全署）_南汇所_样板村（合庆）_养护二标桥梁河道分部明细16.6.8_桥梁按河道进行编号16.6.13-给养护单位校对一标返回)" xfId="2144"/>
    <cellStyle name="好_2012年大中修计划（全署）_南汇所_样板村（合庆）_养护三标报价清单、明细表171010" xfId="2145"/>
    <cellStyle name="好_2012年大中修计划（全署）_南汇所_样板村（合庆）_养护三标桥梁河道分部明细-改16.6.8" xfId="2146"/>
    <cellStyle name="好_2012年大中修计划（全署）_南汇所_样板村（合庆）_养护三标桥梁河道分部明细-改16.6.8_16.10.24-580座桥梁基本信息表" xfId="2147"/>
    <cellStyle name="好_2012年大中修计划（全署）_南汇所_样板村（合庆）_养护三标桥梁河道分部明细-改16.6.8_桥梁按河道进行编号16.10.12汇总" xfId="2148"/>
    <cellStyle name="好_2012年大中修计划（全署）_南汇所_样板村（合庆）_养护三标桥梁河道分部明细-改16.6.8_桥梁按河道进行编号16.6.13-给养护单位校对-三标返回" xfId="2149"/>
    <cellStyle name="好_2012年大中修计划（全署）_南汇所_样板村（合庆）_养护三标桥梁河道分部明细-改16.6.8_桥梁按河道进行编号16.6.13-给养护单位校对-三标返回_2017年区管农桥养护设施工程量汇总表（2标）16.11.22返回" xfId="2150"/>
    <cellStyle name="好_2012年大中修计划（全署）_南汇所_样板村（合庆）_养护三标桥梁河道分部明细-改16.6.8_桥梁按河道进行编号16.6.13-给养护单位校对-三标返回_2017年区管农桥养护设施工程量汇总表（2标）16.11.22返回_20171018-573座养护资金汇总表附表+资金拨付附表" xfId="2151"/>
    <cellStyle name="好_2012年大中修计划（全署）_南汇所_样板村（合庆）_养护三标桥梁河道分部明细-改16.6.8_桥梁按河道进行编号16.6.13-给养护单位校对-三标返回_2017年区管农桥养护设施工程量汇总表（2标）16.11.22返回_20180422朝农公路桥养护经费" xfId="2152"/>
    <cellStyle name="好_2012年大中修计划（全署）_南汇所_样板村（合庆）_养护三标桥梁河道分部明细-改16.6.8_桥梁按河道进行编号16.6.13-给养护单位校对-三标返回_2017年区管农桥养护设施工程量汇总表（2标）16.11.22返回_养护三标报价清单、明细表171010" xfId="2153"/>
    <cellStyle name="好_2012年大中修计划（全署）_南汇所_样板村（合庆）_养护三标桥梁河道分部明细-改16.6.8_桥梁按河道进行编号16.6.13-给养护单位校对-三标返回_2017年区管农桥养护设施工程量汇总表（3标）16.12.6返回新" xfId="2154"/>
    <cellStyle name="好_2012年大中修计划（全署）_南汇所_样板村（合庆）_养护三标桥梁河道分部明细-改16.6.8_桥梁按河道进行编号16.6.13-给养护单位校对-三标返回_2017年区管农桥养护设施工程量汇总表（3标）16.12.6返回新_20171018-573座养护资金汇总表附表+资金拨付附表" xfId="2155"/>
    <cellStyle name="好_2012年大中修计划（全署）_南汇所_样板村（合庆）_养护三标桥梁河道分部明细-改16.6.8_桥梁按河道进行编号16.6.13-给养护单位校对-三标返回_2017年区管农桥养护设施工程量汇总表（3标）16.12.6返回新_20180422朝农公路桥养护经费" xfId="2156"/>
    <cellStyle name="好_2012年大中修计划（全署）_南汇所_样板村（合庆）_养护三标桥梁河道分部明细-改16.6.8_桥梁按河道进行编号16.6.13-给养护单位校对-三标返回_2017年区管农桥养护设施工程量汇总表（3标）16.12.6返回新_养护三标报价清单、明细表171010" xfId="2157"/>
    <cellStyle name="好_2012年大中修计划（全署）_南汇所_样板村（合庆）_养护三标桥梁河道分部明细-改16.6.8_桥梁按河道进行编号16.6.13-给养护单位校对一标返回)" xfId="2158"/>
    <cellStyle name="好_2012年大中修计划（全署）_南汇所_样板村（合庆）_张家浜两侧（代防汛通道）接管桥梁明细表+养护经费" xfId="2159"/>
    <cellStyle name="好_2012年大中修计划（全署）_南汇所_样板村（合庆）_赵家沟防汛通道7座接管桥梁明细表+养护经费" xfId="2160"/>
    <cellStyle name="好_2012年大中修计划（全署）_南汇所_样板村(唐镇)" xfId="2161"/>
    <cellStyle name="好_2012年大中修计划（全署）_南汇所_样板村(唐镇)_16.11.10-580座桥梁基本信息表" xfId="2162"/>
    <cellStyle name="好_2012年大中修计划（全署）_南汇所_样板村(唐镇)_17年1标报价-每桥报价清单、明细表17年7月" xfId="2163"/>
    <cellStyle name="好_2012年大中修计划（全署）_南汇所_样板村(唐镇)_17年3标报价-每桥报价清单、明细表17年7月" xfId="2164"/>
    <cellStyle name="好_2012年大中修计划（全署）_南汇所_样板村(唐镇)_17年新2标报价-每座桥计算、明细表2017年10月" xfId="2165"/>
    <cellStyle name="好_2012年大中修计划（全署）_南汇所_样板村(唐镇)_1标2017.4.1-2017.7 .31养护经费" xfId="2166"/>
    <cellStyle name="好_2012年大中修计划（全署）_南汇所_样板村(唐镇)_2016年1标区管农桥养护投标价" xfId="2167"/>
    <cellStyle name="好_2012年大中修计划（全署）_南汇所_样板村(唐镇)_20171018-573座养护资金汇总表附表+资金拨付附表" xfId="2168"/>
    <cellStyle name="好_2012年大中修计划（全署）_南汇所_样板村(唐镇)_2017年区管农桥养护设施工程量汇总表（2标）16.11.22返回" xfId="2169"/>
    <cellStyle name="好_2012年大中修计划（全署）_南汇所_样板村(唐镇)_2017年区管农桥养护设施工程量汇总表（2标）16.11.22返回_20171018-573座养护资金汇总表附表+资金拨付附表" xfId="2170"/>
    <cellStyle name="好_2012年大中修计划（全署）_南汇所_样板村(唐镇)_2017年区管农桥养护设施工程量汇总表（2标）16.11.22返回_20180422朝农公路桥养护经费" xfId="2171"/>
    <cellStyle name="好_2012年大中修计划（全署）_南汇所_样板村(唐镇)_2017年区管农桥养护设施工程量汇总表（2标）16.11.22返回_养护三标报价清单、明细表171010" xfId="2172"/>
    <cellStyle name="好_2012年大中修计划（全署）_南汇所_样板村(唐镇)_2017年区管农桥养护设施工程量汇总表（3标）16.12.6返回新" xfId="2173"/>
    <cellStyle name="好_2012年大中修计划（全署）_南汇所_样板村(唐镇)_2017年区管农桥养护设施工程量汇总表（3标）16.12.6返回新_20171018-573座养护资金汇总表附表+资金拨付附表" xfId="2174"/>
    <cellStyle name="好_2012年大中修计划（全署）_南汇所_样板村(唐镇)_2017年区管农桥养护设施工程量汇总表（3标）16.12.6返回新_20180422朝农公路桥养护经费" xfId="2175"/>
    <cellStyle name="好_2012年大中修计划（全署）_南汇所_样板村(唐镇)_2017年区管农桥养护设施工程量汇总表（3标）16.12.6返回新_养护三标报价清单、明细表171010" xfId="2176"/>
    <cellStyle name="好_2012年大中修计划（全署）_南汇所_样板村(唐镇)_2标2017.4.1-2017.7 .31养护经费" xfId="2177"/>
    <cellStyle name="好_2012年大中修计划（全署）_南汇所_样板村(唐镇)_3标大芦线设施量明细+经费16.9.29" xfId="2178"/>
    <cellStyle name="好_2012年大中修计划（全署）_南汇所_样板村(唐镇)_3标大芦线设施量明细+经费16.9.29_1标2017.4.1-2017.7 .31养护经费" xfId="2179"/>
    <cellStyle name="好_2012年大中修计划（全署）_南汇所_样板村(唐镇)_3标大芦线设施量明细+经费16.9.29_张家浜两侧（代防汛通道）接管桥梁明细表+养护经费" xfId="2180"/>
    <cellStyle name="好_2012年大中修计划（全署）_南汇所_样板村(唐镇)_3标大芦线设施量明细+经费16.9.29_赵家沟防汛通道7座接管桥梁明细表+养护经费" xfId="2181"/>
    <cellStyle name="好_2012年大中修计划（全署）_南汇所_样板村(唐镇)_第二季度河道考核情况（周浦所）" xfId="2182"/>
    <cellStyle name="好_2012年大中修计划（全署）_南汇所_样板村(唐镇)_附表：农桥养护资金汇总表+明细表" xfId="2183"/>
    <cellStyle name="好_2012年大中修计划（全署）_南汇所_样板村(唐镇)_扣三标五丰路桥养护资金2016年1月份2018年5月" xfId="2184"/>
    <cellStyle name="好_2012年大中修计划（全署）_南汇所_样板村(唐镇)_南汇所2013年中检查各镇考核评分表（已打分）" xfId="2185"/>
    <cellStyle name="好_2012年大中修计划（全署）_南汇所_样板村(唐镇)_南片二标6.17" xfId="2186"/>
    <cellStyle name="好_2012年大中修计划（全署）_南汇所_样板村(唐镇)_桥梁按河道进行编号16.6.13" xfId="2187"/>
    <cellStyle name="好_2012年大中修计划（全署）_南汇所_样板村(唐镇)_桥梁按河道进行编号16.6.8" xfId="2188"/>
    <cellStyle name="好_2012年大中修计划（全署）_南汇所_样板村(唐镇)_外环运河、长界港接管桥梁明细表+养护经费9.30" xfId="2189"/>
    <cellStyle name="好_2012年大中修计划（全署）_南汇所_样板村(唐镇)_修正  附表2：区管农桥养护设施工程量汇总表（1标）10.26" xfId="2190"/>
    <cellStyle name="好_2012年大中修计划（全署）_南汇所_样板村(唐镇)_养护二标桥梁河道分部明细16.6.8" xfId="2191"/>
    <cellStyle name="好_2012年大中修计划（全署）_南汇所_样板村(唐镇)_养护二标桥梁河道分部明细16.6.8_16.10.24-580座桥梁基本信息表" xfId="2192"/>
    <cellStyle name="好_2012年大中修计划（全署）_南汇所_样板村(唐镇)_养护二标桥梁河道分部明细16.6.8_桥梁按河道进行编号16.10.12汇总" xfId="2193"/>
    <cellStyle name="好_2012年大中修计划（全署）_南汇所_样板村(唐镇)_养护二标桥梁河道分部明细16.6.8_桥梁按河道进行编号16.6.13-给养护单位校对-三标返回" xfId="2194"/>
    <cellStyle name="好_2012年大中修计划（全署）_南汇所_样板村(唐镇)_养护二标桥梁河道分部明细16.6.8_桥梁按河道进行编号16.6.13-给养护单位校对-三标返回_2017年区管农桥养护设施工程量汇总表（2标）16.11.22返回" xfId="2195"/>
    <cellStyle name="好_2012年大中修计划（全署）_南汇所_样板村(唐镇)_养护二标桥梁河道分部明细16.6.8_桥梁按河道进行编号16.6.13-给养护单位校对-三标返回_2017年区管农桥养护设施工程量汇总表（2标）16.11.22返回_20171018-573座养护资金汇总表附表+资金拨付附表" xfId="2196"/>
    <cellStyle name="好_2012年大中修计划（全署）_南汇所_样板村(唐镇)_养护二标桥梁河道分部明细16.6.8_桥梁按河道进行编号16.6.13-给养护单位校对-三标返回_2017年区管农桥养护设施工程量汇总表（2标）16.11.22返回_20180422朝农公路桥养护经费" xfId="2197"/>
    <cellStyle name="好_2012年大中修计划（全署）_南汇所_样板村(唐镇)_养护二标桥梁河道分部明细16.6.8_桥梁按河道进行编号16.6.13-给养护单位校对-三标返回_2017年区管农桥养护设施工程量汇总表（2标）16.11.22返回_养护三标报价清单、明细表171010" xfId="2198"/>
    <cellStyle name="好_2012年大中修计划（全署）_南汇所_样板村(唐镇)_养护二标桥梁河道分部明细16.6.8_桥梁按河道进行编号16.6.13-给养护单位校对-三标返回_2017年区管农桥养护设施工程量汇总表（3标）16.12.6返回新" xfId="2199"/>
    <cellStyle name="好_2012年大中修计划（全署）_南汇所_样板村(唐镇)_养护二标桥梁河道分部明细16.6.8_桥梁按河道进行编号16.6.13-给养护单位校对-三标返回_2017年区管农桥养护设施工程量汇总表（3标）16.12.6返回新_20171018-573座养护资金汇总表附表+资金拨付附表" xfId="2200"/>
    <cellStyle name="好_2012年大中修计划（全署）_南汇所_样板村(唐镇)_养护二标桥梁河道分部明细16.6.8_桥梁按河道进行编号16.6.13-给养护单位校对-三标返回_2017年区管农桥养护设施工程量汇总表（3标）16.12.6返回新_20180422朝农公路桥养护经费" xfId="2201"/>
    <cellStyle name="好_2012年大中修计划（全署）_南汇所_样板村(唐镇)_养护二标桥梁河道分部明细16.6.8_桥梁按河道进行编号16.6.13-给养护单位校对-三标返回_2017年区管农桥养护设施工程量汇总表（3标）16.12.6返回新_养护三标报价清单、明细表171010" xfId="2202"/>
    <cellStyle name="好_2012年大中修计划（全署）_南汇所_样板村(唐镇)_养护二标桥梁河道分部明细16.6.8_桥梁按河道进行编号16.6.13-给养护单位校对一标返回)" xfId="2203"/>
    <cellStyle name="好_2012年大中修计划（全署）_南汇所_样板村(唐镇)_养护三标报价清单、明细表171010" xfId="2204"/>
    <cellStyle name="好_2012年大中修计划（全署）_南汇所_样板村(唐镇)_养护三标桥梁河道分部明细-改16.6.8" xfId="2205"/>
    <cellStyle name="好_2012年大中修计划（全署）_南汇所_样板村(唐镇)_养护三标桥梁河道分部明细-改16.6.8_16.10.24-580座桥梁基本信息表" xfId="2206"/>
    <cellStyle name="好_2012年大中修计划（全署）_南汇所_样板村(唐镇)_养护三标桥梁河道分部明细-改16.6.8_桥梁按河道进行编号16.10.12汇总" xfId="2207"/>
    <cellStyle name="好_2012年大中修计划（全署）_南汇所_样板村(唐镇)_养护三标桥梁河道分部明细-改16.6.8_桥梁按河道进行编号16.6.13-给养护单位校对-三标返回" xfId="2208"/>
    <cellStyle name="好_2012年大中修计划（全署）_南汇所_样板村(唐镇)_养护三标桥梁河道分部明细-改16.6.8_桥梁按河道进行编号16.6.13-给养护单位校对-三标返回_2017年区管农桥养护设施工程量汇总表（2标）16.11.22返回" xfId="2209"/>
    <cellStyle name="好_2012年大中修计划（全署）_南汇所_样板村(唐镇)_养护三标桥梁河道分部明细-改16.6.8_桥梁按河道进行编号16.6.13-给养护单位校对-三标返回_2017年区管农桥养护设施工程量汇总表（2标）16.11.22返回_20171018-573座养护资金汇总表附表+资金拨付附表" xfId="2210"/>
    <cellStyle name="好_2012年大中修计划（全署）_南汇所_样板村(唐镇)_养护三标桥梁河道分部明细-改16.6.8_桥梁按河道进行编号16.6.13-给养护单位校对-三标返回_2017年区管农桥养护设施工程量汇总表（2标）16.11.22返回_20180422朝农公路桥养护经费" xfId="2211"/>
    <cellStyle name="好_2012年大中修计划（全署）_南汇所_样板村(唐镇)_养护三标桥梁河道分部明细-改16.6.8_桥梁按河道进行编号16.6.13-给养护单位校对-三标返回_2017年区管农桥养护设施工程量汇总表（2标）16.11.22返回_养护三标报价清单、明细表171010" xfId="2212"/>
    <cellStyle name="好_2012年大中修计划（全署）_南汇所_样板村(唐镇)_养护三标桥梁河道分部明细-改16.6.8_桥梁按河道进行编号16.6.13-给养护单位校对-三标返回_2017年区管农桥养护设施工程量汇总表（3标）16.12.6返回新" xfId="2213"/>
    <cellStyle name="好_2012年大中修计划（全署）_南汇所_样板村(唐镇)_养护三标桥梁河道分部明细-改16.6.8_桥梁按河道进行编号16.6.13-给养护单位校对-三标返回_2017年区管农桥养护设施工程量汇总表（3标）16.12.6返回新_20171018-573座养护资金汇总表附表+资金拨付附表" xfId="2214"/>
    <cellStyle name="好_2012年大中修计划（全署）_南汇所_样板村(唐镇)_养护三标桥梁河道分部明细-改16.6.8_桥梁按河道进行编号16.6.13-给养护单位校对-三标返回_2017年区管农桥养护设施工程量汇总表（3标）16.12.6返回新_20180422朝农公路桥养护经费" xfId="2215"/>
    <cellStyle name="好_2012年大中修计划（全署）_南汇所_样板村(唐镇)_养护三标桥梁河道分部明细-改16.6.8_桥梁按河道进行编号16.6.13-给养护单位校对-三标返回_2017年区管农桥养护设施工程量汇总表（3标）16.12.6返回新_养护三标报价清单、明细表171010" xfId="2216"/>
    <cellStyle name="好_2012年大中修计划（全署）_南汇所_样板村(唐镇)_养护三标桥梁河道分部明细-改16.6.8_桥梁按河道进行编号16.6.13-给养护单位校对一标返回)" xfId="2217"/>
    <cellStyle name="好_2012年大中修计划（全署）_南汇所_样板村(唐镇)_张家浜两侧（代防汛通道）接管桥梁明细表+养护经费" xfId="2218"/>
    <cellStyle name="好_2012年大中修计划（全署）_南汇所_样板村(唐镇)_赵家沟防汛通道7座接管桥梁明细表+养护经费" xfId="2219"/>
    <cellStyle name="好_2012年大中修计划（全署）_南汇所_样板村汇总" xfId="2220"/>
    <cellStyle name="好_2012年大中修计划（全署）_南汇所_样板村汇总_2013年中检查评分表" xfId="2221"/>
    <cellStyle name="好_2012年大中修计划（全署）_南汇所_样板村汇总_Book1" xfId="2222"/>
    <cellStyle name="好_2012年大中修计划（全署）_南汇所_样板村汇总_Book1_16.11.10-580座桥梁基本信息表" xfId="2223"/>
    <cellStyle name="好_2012年大中修计划（全署）_南汇所_样板村汇总_Book1_17年1标报价-每桥报价清单、明细表17年7月" xfId="2224"/>
    <cellStyle name="好_2012年大中修计划（全署）_南汇所_样板村汇总_Book1_17年3标报价-每桥报价清单、明细表17年7月" xfId="2225"/>
    <cellStyle name="好_2012年大中修计划（全署）_南汇所_样板村汇总_Book1_17年新2标报价-每座桥计算、明细表2017年10月" xfId="2226"/>
    <cellStyle name="好_2012年大中修计划（全署）_南汇所_样板村汇总_Book1_1标2017.4.1-2017.7 .31养护经费" xfId="2227"/>
    <cellStyle name="好_2012年大中修计划（全署）_南汇所_样板村汇总_Book1_2016年1标区管农桥养护投标价" xfId="2228"/>
    <cellStyle name="好_2012年大中修计划（全署）_南汇所_样板村汇总_Book1_20171018-573座养护资金汇总表附表+资金拨付附表" xfId="2229"/>
    <cellStyle name="好_2012年大中修计划（全署）_南汇所_样板村汇总_Book1_2017年区管农桥养护设施工程量汇总表（2标）16.11.22返回" xfId="2230"/>
    <cellStyle name="好_2012年大中修计划（全署）_南汇所_样板村汇总_Book1_2017年区管农桥养护设施工程量汇总表（2标）16.11.22返回_20171018-573座养护资金汇总表附表+资金拨付附表" xfId="2231"/>
    <cellStyle name="好_2012年大中修计划（全署）_南汇所_样板村汇总_Book1_2017年区管农桥养护设施工程量汇总表（2标）16.11.22返回_20180422朝农公路桥养护经费" xfId="2232"/>
    <cellStyle name="好_2012年大中修计划（全署）_南汇所_样板村汇总_Book1_2017年区管农桥养护设施工程量汇总表（2标）16.11.22返回_养护三标报价清单、明细表171010" xfId="2233"/>
    <cellStyle name="好_2012年大中修计划（全署）_南汇所_样板村汇总_Book1_2017年区管农桥养护设施工程量汇总表（3标）16.12.6返回新" xfId="2234"/>
    <cellStyle name="好_2012年大中修计划（全署）_南汇所_样板村汇总_Book1_2017年区管农桥养护设施工程量汇总表（3标）16.12.6返回新_20171018-573座养护资金汇总表附表+资金拨付附表" xfId="2235"/>
    <cellStyle name="好_2012年大中修计划（全署）_南汇所_样板村汇总_Book1_2017年区管农桥养护设施工程量汇总表（3标）16.12.6返回新_20180422朝农公路桥养护经费" xfId="2236"/>
    <cellStyle name="好_2012年大中修计划（全署）_南汇所_样板村汇总_Book1_2017年区管农桥养护设施工程量汇总表（3标）16.12.6返回新_养护三标报价清单、明细表171010" xfId="2237"/>
    <cellStyle name="好_2012年大中修计划（全署）_南汇所_样板村汇总_Book1_2标2017.4.1-2017.7 .31养护经费" xfId="2238"/>
    <cellStyle name="好_2012年大中修计划（全署）_南汇所_样板村汇总_Book1_3标大芦线设施量明细+经费16.9.29" xfId="2239"/>
    <cellStyle name="好_2012年大中修计划（全署）_南汇所_样板村汇总_Book1_3标大芦线设施量明细+经费16.9.29_1标2017.4.1-2017.7 .31养护经费" xfId="2240"/>
    <cellStyle name="好_2012年大中修计划（全署）_南汇所_样板村汇总_Book1_3标大芦线设施量明细+经费16.9.29_张家浜两侧（代防汛通道）接管桥梁明细表+养护经费" xfId="2241"/>
    <cellStyle name="好_2012年大中修计划（全署）_南汇所_样板村汇总_Book1_3标大芦线设施量明细+经费16.9.29_赵家沟防汛通道7座接管桥梁明细表+养护经费" xfId="2242"/>
    <cellStyle name="好_2012年大中修计划（全署）_南汇所_样板村汇总_Book1_附表：农桥养护资金汇总表+明细表" xfId="2243"/>
    <cellStyle name="好_2012年大中修计划（全署）_南汇所_样板村汇总_Book1_扣三标五丰路桥养护资金2016年1月份2018年5月" xfId="2244"/>
    <cellStyle name="好_2012年大中修计划（全署）_南汇所_样板村汇总_Book1_南片二标6.17" xfId="2245"/>
    <cellStyle name="好_2012年大中修计划（全署）_南汇所_样板村汇总_Book1_桥梁按河道进行编号16.6.13" xfId="2246"/>
    <cellStyle name="好_2012年大中修计划（全署）_南汇所_样板村汇总_Book1_桥梁按河道进行编号16.6.8" xfId="2247"/>
    <cellStyle name="好_2012年大中修计划（全署）_南汇所_样板村汇总_Book1_外环运河、长界港接管桥梁明细表+养护经费9.30" xfId="2248"/>
    <cellStyle name="好_2012年大中修计划（全署）_南汇所_样板村汇总_Book1_修正  附表2：区管农桥养护设施工程量汇总表（1标）10.26" xfId="2249"/>
    <cellStyle name="好_2012年大中修计划（全署）_南汇所_样板村汇总_Book1_养护二标桥梁河道分部明细16.6.8" xfId="2250"/>
    <cellStyle name="好_2012年大中修计划（全署）_南汇所_样板村汇总_Book1_养护二标桥梁河道分部明细16.6.8_16.10.24-580座桥梁基本信息表" xfId="2251"/>
    <cellStyle name="好_2012年大中修计划（全署）_南汇所_样板村汇总_Book1_养护二标桥梁河道分部明细16.6.8_桥梁按河道进行编号16.10.12汇总" xfId="2252"/>
    <cellStyle name="好_2012年大中修计划（全署）_南汇所_样板村汇总_Book1_养护二标桥梁河道分部明细16.6.8_桥梁按河道进行编号16.6.13-给养护单位校对-三标返回" xfId="2253"/>
    <cellStyle name="好_2012年大中修计划（全署）_南汇所_样板村汇总_Book1_养护二标桥梁河道分部明细16.6.8_桥梁按河道进行编号16.6.13-给养护单位校对-三标返回_2017年区管农桥养护设施工程量汇总表（2标）16.11.22返回" xfId="2254"/>
    <cellStyle name="好_2012年大中修计划（全署）_南汇所_样板村汇总_Book1_养护二标桥梁河道分部明细16.6.8_桥梁按河道进行编号16.6.13-给养护单位校对-三标返回_2017年区管农桥养护设施工程量汇总表（2标）16.11.22返回_20171018-573座养护资金汇总表附表+资金拨付附表" xfId="2255"/>
    <cellStyle name="好_2012年大中修计划（全署）_南汇所_样板村汇总_Book1_养护二标桥梁河道分部明细16.6.8_桥梁按河道进行编号16.6.13-给养护单位校对-三标返回_2017年区管农桥养护设施工程量汇总表（2标）16.11.22返回_20180422朝农公路桥养护经费" xfId="2256"/>
    <cellStyle name="好_2012年大中修计划（全署）_南汇所_样板村汇总_Book1_养护二标桥梁河道分部明细16.6.8_桥梁按河道进行编号16.6.13-给养护单位校对-三标返回_2017年区管农桥养护设施工程量汇总表（2标）16.11.22返回_养护三标报价清单、明细表171010" xfId="2257"/>
    <cellStyle name="好_2012年大中修计划（全署）_南汇所_样板村汇总_Book1_养护二标桥梁河道分部明细16.6.8_桥梁按河道进行编号16.6.13-给养护单位校对-三标返回_2017年区管农桥养护设施工程量汇总表（3标）16.12.6返回新" xfId="2258"/>
    <cellStyle name="好_2012年大中修计划（全署）_南汇所_样板村汇总_Book1_养护二标桥梁河道分部明细16.6.8_桥梁按河道进行编号16.6.13-给养护单位校对-三标返回_2017年区管农桥养护设施工程量汇总表（3标）16.12.6返回新_20171018-573座养护资金汇总表附表+资金拨付附表" xfId="2259"/>
    <cellStyle name="好_2012年大中修计划（全署）_南汇所_样板村汇总_Book1_养护二标桥梁河道分部明细16.6.8_桥梁按河道进行编号16.6.13-给养护单位校对-三标返回_2017年区管农桥养护设施工程量汇总表（3标）16.12.6返回新_20180422朝农公路桥养护经费" xfId="2260"/>
    <cellStyle name="好_2012年大中修计划（全署）_南汇所_样板村汇总_Book1_养护二标桥梁河道分部明细16.6.8_桥梁按河道进行编号16.6.13-给养护单位校对-三标返回_2017年区管农桥养护设施工程量汇总表（3标）16.12.6返回新_养护三标报价清单、明细表171010" xfId="2261"/>
    <cellStyle name="好_2012年大中修计划（全署）_南汇所_样板村汇总_Book1_养护二标桥梁河道分部明细16.6.8_桥梁按河道进行编号16.6.13-给养护单位校对一标返回)" xfId="2262"/>
    <cellStyle name="好_2012年大中修计划（全署）_南汇所_样板村汇总_Book1_养护三标报价清单、明细表171010" xfId="2263"/>
    <cellStyle name="好_2012年大中修计划（全署）_南汇所_样板村汇总_Book1_养护三标桥梁河道分部明细-改16.6.8" xfId="2264"/>
    <cellStyle name="好_2012年大中修计划（全署）_南汇所_样板村汇总_Book1_养护三标桥梁河道分部明细-改16.6.8_16.10.24-580座桥梁基本信息表" xfId="2265"/>
    <cellStyle name="好_2012年大中修计划（全署）_南汇所_样板村汇总_Book1_养护三标桥梁河道分部明细-改16.6.8_桥梁按河道进行编号16.10.12汇总" xfId="2266"/>
    <cellStyle name="好_2012年大中修计划（全署）_南汇所_样板村汇总_Book1_养护三标桥梁河道分部明细-改16.6.8_桥梁按河道进行编号16.6.13-给养护单位校对-三标返回" xfId="2267"/>
    <cellStyle name="好_2012年大中修计划（全署）_南汇所_样板村汇总_Book1_养护三标桥梁河道分部明细-改16.6.8_桥梁按河道进行编号16.6.13-给养护单位校对-三标返回_2017年区管农桥养护设施工程量汇总表（2标）16.11.22返回" xfId="2268"/>
    <cellStyle name="好_2012年大中修计划（全署）_南汇所_样板村汇总_Book1_养护三标桥梁河道分部明细-改16.6.8_桥梁按河道进行编号16.6.13-给养护单位校对-三标返回_2017年区管农桥养护设施工程量汇总表（2标）16.11.22返回_20171018-573座养护资金汇总表附表+资金拨付附表" xfId="2269"/>
    <cellStyle name="好_2012年大中修计划（全署）_南汇所_样板村汇总_Book1_养护三标桥梁河道分部明细-改16.6.8_桥梁按河道进行编号16.6.13-给养护单位校对-三标返回_2017年区管农桥养护设施工程量汇总表（2标）16.11.22返回_20180422朝农公路桥养护经费" xfId="2270"/>
    <cellStyle name="好_2012年大中修计划（全署）_南汇所_样板村汇总_Book1_养护三标桥梁河道分部明细-改16.6.8_桥梁按河道进行编号16.6.13-给养护单位校对-三标返回_2017年区管农桥养护设施工程量汇总表（2标）16.11.22返回_养护三标报价清单、明细表171010" xfId="2271"/>
    <cellStyle name="好_2012年大中修计划（全署）_南汇所_样板村汇总_Book1_养护三标桥梁河道分部明细-改16.6.8_桥梁按河道进行编号16.6.13-给养护单位校对-三标返回_2017年区管农桥养护设施工程量汇总表（3标）16.12.6返回新" xfId="2272"/>
    <cellStyle name="好_2012年大中修计划（全署）_南汇所_样板村汇总_Book1_养护三标桥梁河道分部明细-改16.6.8_桥梁按河道进行编号16.6.13-给养护单位校对-三标返回_2017年区管农桥养护设施工程量汇总表（3标）16.12.6返回新_20171018-573座养护资金汇总表附表+资金拨付附表" xfId="2273"/>
    <cellStyle name="好_2012年大中修计划（全署）_南汇所_样板村汇总_Book1_养护三标桥梁河道分部明细-改16.6.8_桥梁按河道进行编号16.6.13-给养护单位校对-三标返回_2017年区管农桥养护设施工程量汇总表（3标）16.12.6返回新_20180422朝农公路桥养护经费" xfId="2274"/>
    <cellStyle name="好_2012年大中修计划（全署）_南汇所_样板村汇总_Book1_养护三标桥梁河道分部明细-改16.6.8_桥梁按河道进行编号16.6.13-给养护单位校对-三标返回_2017年区管农桥养护设施工程量汇总表（3标）16.12.6返回新_养护三标报价清单、明细表171010" xfId="2275"/>
    <cellStyle name="好_2012年大中修计划（全署）_南汇所_样板村汇总_Book1_养护三标桥梁河道分部明细-改16.6.8_桥梁按河道进行编号16.6.13-给养护单位校对一标返回)" xfId="2276"/>
    <cellStyle name="好_2012年大中修计划（全署）_南汇所_样板村汇总_Book1_张家浜两侧（代防汛通道）接管桥梁明细表+养护经费" xfId="2277"/>
    <cellStyle name="好_2012年大中修计划（全署）_南汇所_样板村汇总_Book1_赵家沟防汛通道7座接管桥梁明细表+养护经费" xfId="2278"/>
    <cellStyle name="好_2012年大中修计划（全署）_南汇所_样板村汇总_第二季度河道考核情况（周浦所）" xfId="2279"/>
    <cellStyle name="好_2012年大中修计划（全署）_南汇所_样板村汇总_第二季度考核表" xfId="2280"/>
    <cellStyle name="好_2012年大中修计划（全署）_南汇所_样板村汇总_第二季度考核表_16.11.10-580座桥梁基本信息表" xfId="2281"/>
    <cellStyle name="好_2012年大中修计划（全署）_南汇所_样板村汇总_第二季度考核表_17年1标报价-每桥报价清单、明细表17年7月" xfId="2282"/>
    <cellStyle name="好_2012年大中修计划（全署）_南汇所_样板村汇总_第二季度考核表_17年3标报价-每桥报价清单、明细表17年7月" xfId="2283"/>
    <cellStyle name="好_2012年大中修计划（全署）_南汇所_样板村汇总_第二季度考核表_17年新2标报价-每座桥计算、明细表2017年10月" xfId="2284"/>
    <cellStyle name="好_2012年大中修计划（全署）_南汇所_样板村汇总_第二季度考核表_1标2017.4.1-2017.7 .31养护经费" xfId="2285"/>
    <cellStyle name="好_2012年大中修计划（全署）_南汇所_样板村汇总_第二季度考核表_2016年1标区管农桥养护投标价" xfId="2286"/>
    <cellStyle name="好_2012年大中修计划（全署）_南汇所_样板村汇总_第二季度考核表_20171018-573座养护资金汇总表附表+资金拨付附表" xfId="2287"/>
    <cellStyle name="好_2012年大中修计划（全署）_南汇所_样板村汇总_第二季度考核表_2017年区管农桥养护设施工程量汇总表（2标）16.11.22返回" xfId="2288"/>
    <cellStyle name="好_2012年大中修计划（全署）_南汇所_样板村汇总_第二季度考核表_2017年区管农桥养护设施工程量汇总表（2标）16.11.22返回_20171018-573座养护资金汇总表附表+资金拨付附表" xfId="2289"/>
    <cellStyle name="好_2012年大中修计划（全署）_南汇所_样板村汇总_第二季度考核表_2017年区管农桥养护设施工程量汇总表（2标）16.11.22返回_20180422朝农公路桥养护经费" xfId="2290"/>
    <cellStyle name="好_2012年大中修计划（全署）_南汇所_样板村汇总_第二季度考核表_2017年区管农桥养护设施工程量汇总表（2标）16.11.22返回_养护三标报价清单、明细表171010" xfId="2291"/>
    <cellStyle name="好_2012年大中修计划（全署）_南汇所_样板村汇总_第二季度考核表_2017年区管农桥养护设施工程量汇总表（3标）16.12.6返回新" xfId="2292"/>
    <cellStyle name="好_2012年大中修计划（全署）_南汇所_样板村汇总_第二季度考核表_2017年区管农桥养护设施工程量汇总表（3标）16.12.6返回新_20171018-573座养护资金汇总表附表+资金拨付附表" xfId="2293"/>
    <cellStyle name="好_2012年大中修计划（全署）_南汇所_样板村汇总_第二季度考核表_2017年区管农桥养护设施工程量汇总表（3标）16.12.6返回新_20180422朝农公路桥养护经费" xfId="2294"/>
    <cellStyle name="好_2012年大中修计划（全署）_南汇所_样板村汇总_第二季度考核表_2017年区管农桥养护设施工程量汇总表（3标）16.12.6返回新_养护三标报价清单、明细表171010" xfId="2295"/>
    <cellStyle name="好_2012年大中修计划（全署）_南汇所_样板村汇总_第二季度考核表_2标2017.4.1-2017.7 .31养护经费" xfId="2296"/>
    <cellStyle name="好_2012年大中修计划（全署）_南汇所_样板村汇总_第二季度考核表_3标大芦线设施量明细+经费16.9.29" xfId="2297"/>
    <cellStyle name="好_2012年大中修计划（全署）_南汇所_样板村汇总_第二季度考核表_3标大芦线设施量明细+经费16.9.29_1标2017.4.1-2017.7 .31养护经费" xfId="2298"/>
    <cellStyle name="好_2012年大中修计划（全署）_南汇所_样板村汇总_第二季度考核表_3标大芦线设施量明细+经费16.9.29_张家浜两侧（代防汛通道）接管桥梁明细表+养护经费" xfId="2299"/>
    <cellStyle name="好_2012年大中修计划（全署）_南汇所_样板村汇总_第二季度考核表_3标大芦线设施量明细+经费16.9.29_赵家沟防汛通道7座接管桥梁明细表+养护经费" xfId="2300"/>
    <cellStyle name="好_2012年大中修计划（全署）_南汇所_样板村汇总_第二季度考核表_附表：农桥养护资金汇总表+明细表" xfId="2301"/>
    <cellStyle name="好_2012年大中修计划（全署）_南汇所_样板村汇总_第二季度考核表_扣三标五丰路桥养护资金2016年1月份2018年5月" xfId="2302"/>
    <cellStyle name="好_2012年大中修计划（全署）_南汇所_样板村汇总_第二季度考核表_南片二标6.17" xfId="2303"/>
    <cellStyle name="好_2012年大中修计划（全署）_南汇所_样板村汇总_第二季度考核表_桥梁按河道进行编号16.6.13" xfId="2304"/>
    <cellStyle name="好_2012年大中修计划（全署）_南汇所_样板村汇总_第二季度考核表_桥梁按河道进行编号16.6.8" xfId="2305"/>
    <cellStyle name="好_2012年大中修计划（全署）_南汇所_样板村汇总_第二季度考核表_外环运河、长界港接管桥梁明细表+养护经费9.30" xfId="2306"/>
    <cellStyle name="好_2012年大中修计划（全署）_南汇所_样板村汇总_第二季度考核表_修正  附表2：区管农桥养护设施工程量汇总表（1标）10.26" xfId="2307"/>
    <cellStyle name="好_2012年大中修计划（全署）_南汇所_样板村汇总_第二季度考核表_养护二标桥梁河道分部明细16.6.8" xfId="2308"/>
    <cellStyle name="好_2012年大中修计划（全署）_南汇所_样板村汇总_第二季度考核表_养护二标桥梁河道分部明细16.6.8_16.10.24-580座桥梁基本信息表" xfId="2309"/>
    <cellStyle name="好_2012年大中修计划（全署）_南汇所_样板村汇总_第二季度考核表_养护二标桥梁河道分部明细16.6.8_桥梁按河道进行编号16.10.12汇总" xfId="2310"/>
    <cellStyle name="好_2012年大中修计划（全署）_南汇所_样板村汇总_第二季度考核表_养护二标桥梁河道分部明细16.6.8_桥梁按河道进行编号16.6.13-给养护单位校对-三标返回" xfId="2311"/>
    <cellStyle name="好_2012年大中修计划（全署）_南汇所_样板村汇总_第二季度考核表_养护二标桥梁河道分部明细16.6.8_桥梁按河道进行编号16.6.13-给养护单位校对-三标返回_2017年区管农桥养护设施工程量汇总表（2标）16.11.22返回" xfId="2312"/>
    <cellStyle name="好_2012年大中修计划（全署）_南汇所_样板村汇总_第二季度考核表_养护二标桥梁河道分部明细16.6.8_桥梁按河道进行编号16.6.13-给养护单位校对-三标返回_2017年区管农桥养护设施工程量汇总表（2标）16.11.22返回_20171018-573座养护资金汇总表附表+资金拨付附表" xfId="2313"/>
    <cellStyle name="好_2012年大中修计划（全署）_南汇所_样板村汇总_第二季度考核表_养护二标桥梁河道分部明细16.6.8_桥梁按河道进行编号16.6.13-给养护单位校对-三标返回_2017年区管农桥养护设施工程量汇总表（2标）16.11.22返回_20180422朝农公路桥养护经费" xfId="2314"/>
    <cellStyle name="好_2012年大中修计划（全署）_南汇所_样板村汇总_第二季度考核表_养护二标桥梁河道分部明细16.6.8_桥梁按河道进行编号16.6.13-给养护单位校对-三标返回_2017年区管农桥养护设施工程量汇总表（2标）16.11.22返回_养护三标报价清单、明细表171010" xfId="2315"/>
    <cellStyle name="好_2012年大中修计划（全署）_南汇所_样板村汇总_第二季度考核表_养护二标桥梁河道分部明细16.6.8_桥梁按河道进行编号16.6.13-给养护单位校对-三标返回_2017年区管农桥养护设施工程量汇总表（3标）16.12.6返回新" xfId="2316"/>
    <cellStyle name="好_2012年大中修计划（全署）_南汇所_样板村汇总_第二季度考核表_养护二标桥梁河道分部明细16.6.8_桥梁按河道进行编号16.6.13-给养护单位校对-三标返回_2017年区管农桥养护设施工程量汇总表（3标）16.12.6返回新_20171018-573座养护资金汇总表附表+资金拨付附表" xfId="2317"/>
    <cellStyle name="好_2012年大中修计划（全署）_南汇所_样板村汇总_第二季度考核表_养护二标桥梁河道分部明细16.6.8_桥梁按河道进行编号16.6.13-给养护单位校对-三标返回_2017年区管农桥养护设施工程量汇总表（3标）16.12.6返回新_20180422朝农公路桥养护经费" xfId="2318"/>
    <cellStyle name="好_2012年大中修计划（全署）_南汇所_样板村汇总_第二季度考核表_养护二标桥梁河道分部明细16.6.8_桥梁按河道进行编号16.6.13-给养护单位校对-三标返回_2017年区管农桥养护设施工程量汇总表（3标）16.12.6返回新_养护三标报价清单、明细表171010" xfId="2319"/>
    <cellStyle name="好_2012年大中修计划（全署）_南汇所_样板村汇总_第二季度考核表_养护二标桥梁河道分部明细16.6.8_桥梁按河道进行编号16.6.13-给养护单位校对一标返回)" xfId="2320"/>
    <cellStyle name="好_2012年大中修计划（全署）_南汇所_样板村汇总_第二季度考核表_养护三标报价清单、明细表171010" xfId="2321"/>
    <cellStyle name="好_2012年大中修计划（全署）_南汇所_样板村汇总_第二季度考核表_养护三标桥梁河道分部明细-改16.6.8" xfId="2322"/>
    <cellStyle name="好_2012年大中修计划（全署）_南汇所_样板村汇总_第二季度考核表_养护三标桥梁河道分部明细-改16.6.8_16.10.24-580座桥梁基本信息表" xfId="2323"/>
    <cellStyle name="好_2012年大中修计划（全署）_南汇所_样板村汇总_第二季度考核表_养护三标桥梁河道分部明细-改16.6.8_桥梁按河道进行编号16.10.12汇总" xfId="2324"/>
    <cellStyle name="好_2012年大中修计划（全署）_南汇所_样板村汇总_第二季度考核表_养护三标桥梁河道分部明细-改16.6.8_桥梁按河道进行编号16.6.13-给养护单位校对-三标返回" xfId="2325"/>
    <cellStyle name="好_2012年大中修计划（全署）_南汇所_样板村汇总_第二季度考核表_养护三标桥梁河道分部明细-改16.6.8_桥梁按河道进行编号16.6.13-给养护单位校对-三标返回_2017年区管农桥养护设施工程量汇总表（2标）16.11.22返回" xfId="2326"/>
    <cellStyle name="好_2012年大中修计划（全署）_南汇所_样板村汇总_第二季度考核表_养护三标桥梁河道分部明细-改16.6.8_桥梁按河道进行编号16.6.13-给养护单位校对-三标返回_2017年区管农桥养护设施工程量汇总表（2标）16.11.22返回_20171018-573座养护资金汇总表附表+资金拨付附表" xfId="2327"/>
    <cellStyle name="好_2012年大中修计划（全署）_南汇所_样板村汇总_第二季度考核表_养护三标桥梁河道分部明细-改16.6.8_桥梁按河道进行编号16.6.13-给养护单位校对-三标返回_2017年区管农桥养护设施工程量汇总表（2标）16.11.22返回_20180422朝农公路桥养护经费" xfId="2328"/>
    <cellStyle name="好_2012年大中修计划（全署）_南汇所_样板村汇总_第二季度考核表_养护三标桥梁河道分部明细-改16.6.8_桥梁按河道进行编号16.6.13-给养护单位校对-三标返回_2017年区管农桥养护设施工程量汇总表（2标）16.11.22返回_养护三标报价清单、明细表171010" xfId="2329"/>
    <cellStyle name="好_2012年大中修计划（全署）_南汇所_样板村汇总_第二季度考核表_养护三标桥梁河道分部明细-改16.6.8_桥梁按河道进行编号16.6.13-给养护单位校对-三标返回_2017年区管农桥养护设施工程量汇总表（3标）16.12.6返回新" xfId="2330"/>
    <cellStyle name="好_2012年大中修计划（全署）_南汇所_样板村汇总_第二季度考核表_养护三标桥梁河道分部明细-改16.6.8_桥梁按河道进行编号16.6.13-给养护单位校对-三标返回_2017年区管农桥养护设施工程量汇总表（3标）16.12.6返回新_20171018-573座养护资金汇总表附表+资金拨付附表" xfId="2331"/>
    <cellStyle name="好_2012年大中修计划（全署）_南汇所_样板村汇总_第二季度考核表_养护三标桥梁河道分部明细-改16.6.8_桥梁按河道进行编号16.6.13-给养护单位校对-三标返回_2017年区管农桥养护设施工程量汇总表（3标）16.12.6返回新_20180422朝农公路桥养护经费" xfId="2332"/>
    <cellStyle name="好_2012年大中修计划（全署）_南汇所_样板村汇总_第二季度考核表_养护三标桥梁河道分部明细-改16.6.8_桥梁按河道进行编号16.6.13-给养护单位校对-三标返回_2017年区管农桥养护设施工程量汇总表（3标）16.12.6返回新_养护三标报价清单、明细表171010" xfId="2333"/>
    <cellStyle name="好_2012年大中修计划（全署）_南汇所_样板村汇总_第二季度考核表_养护三标桥梁河道分部明细-改16.6.8_桥梁按河道进行编号16.6.13-给养护单位校对一标返回)" xfId="2334"/>
    <cellStyle name="好_2012年大中修计划（全署）_南汇所_样板村汇总_第二季度考核表_张家浜两侧（代防汛通道）接管桥梁明细表+养护经费" xfId="2335"/>
    <cellStyle name="好_2012年大中修计划（全署）_南汇所_样板村汇总_第二季度考核表_赵家沟防汛通道7座接管桥梁明细表+养护经费" xfId="2336"/>
    <cellStyle name="好_2012年大中修计划（全署）_南汇所_样板村汇总_考核整改反馈情况" xfId="2337"/>
    <cellStyle name="好_2012年大中修计划（全署）_南汇所_样板村汇总_南汇所2013年中检查各镇考核评分表（已打分）" xfId="2338"/>
    <cellStyle name="好_2012年大中修计划（全署）_南汇所_样板村汇总_年中考核" xfId="2339"/>
    <cellStyle name="好_2012年大中修计划（全署）_南汇所_样板村及星级河道创建计划表、绿化培训报名（祝桥）" xfId="2340"/>
    <cellStyle name="好_2012年大中修计划（全署）_南汇所_样板村及星级河道创建计划表、绿化培训报名（祝桥）_16.11.10-580座桥梁基本信息表" xfId="2341"/>
    <cellStyle name="好_2012年大中修计划（全署）_南汇所_样板村及星级河道创建计划表、绿化培训报名（祝桥）_17年1标报价-每桥报价清单、明细表17年7月" xfId="2342"/>
    <cellStyle name="好_2012年大中修计划（全署）_南汇所_样板村及星级河道创建计划表、绿化培训报名（祝桥）_17年3标报价-每桥报价清单、明细表17年7月" xfId="2343"/>
    <cellStyle name="好_2012年大中修计划（全署）_南汇所_样板村及星级河道创建计划表、绿化培训报名（祝桥）_17年新2标报价-每座桥计算、明细表2017年10月" xfId="2344"/>
    <cellStyle name="好_2012年大中修计划（全署）_南汇所_样板村及星级河道创建计划表、绿化培训报名（祝桥）_1标2017.4.1-2017.7 .31养护经费" xfId="2345"/>
    <cellStyle name="好_2012年大中修计划（全署）_南汇所_样板村及星级河道创建计划表、绿化培训报名（祝桥）_2016年1标区管农桥养护投标价" xfId="2346"/>
    <cellStyle name="好_2012年大中修计划（全署）_南汇所_样板村及星级河道创建计划表、绿化培训报名（祝桥）_20171018-573座养护资金汇总表附表+资金拨付附表" xfId="2347"/>
    <cellStyle name="好_2012年大中修计划（全署）_南汇所_样板村及星级河道创建计划表、绿化培训报名（祝桥）_2017年区管农桥养护设施工程量汇总表（2标）16.11.22返回" xfId="2348"/>
    <cellStyle name="好_2012年大中修计划（全署）_南汇所_样板村及星级河道创建计划表、绿化培训报名（祝桥）_2017年区管农桥养护设施工程量汇总表（2标）16.11.22返回_20171018-573座养护资金汇总表附表+资金拨付附表" xfId="2349"/>
    <cellStyle name="好_2012年大中修计划（全署）_南汇所_样板村及星级河道创建计划表、绿化培训报名（祝桥）_2017年区管农桥养护设施工程量汇总表（2标）16.11.22返回_20180422朝农公路桥养护经费" xfId="2350"/>
    <cellStyle name="好_2012年大中修计划（全署）_南汇所_样板村及星级河道创建计划表、绿化培训报名（祝桥）_2017年区管农桥养护设施工程量汇总表（2标）16.11.22返回_养护三标报价清单、明细表171010" xfId="2351"/>
    <cellStyle name="好_2012年大中修计划（全署）_南汇所_样板村及星级河道创建计划表、绿化培训报名（祝桥）_2017年区管农桥养护设施工程量汇总表（3标）16.12.6返回新" xfId="2352"/>
    <cellStyle name="好_2012年大中修计划（全署）_南汇所_样板村及星级河道创建计划表、绿化培训报名（祝桥）_2017年区管农桥养护设施工程量汇总表（3标）16.12.6返回新_20171018-573座养护资金汇总表附表+资金拨付附表" xfId="2353"/>
    <cellStyle name="好_2012年大中修计划（全署）_南汇所_样板村及星级河道创建计划表、绿化培训报名（祝桥）_2017年区管农桥养护设施工程量汇总表（3标）16.12.6返回新_20180422朝农公路桥养护经费" xfId="2354"/>
    <cellStyle name="好_2012年大中修计划（全署）_南汇所_样板村及星级河道创建计划表、绿化培训报名（祝桥）_2017年区管农桥养护设施工程量汇总表（3标）16.12.6返回新_养护三标报价清单、明细表171010" xfId="2355"/>
    <cellStyle name="好_2012年大中修计划（全署）_南汇所_样板村及星级河道创建计划表、绿化培训报名（祝桥）_2标2017.4.1-2017.7 .31养护经费" xfId="2356"/>
    <cellStyle name="好_2012年大中修计划（全署）_南汇所_样板村及星级河道创建计划表、绿化培训报名（祝桥）_3标大芦线设施量明细+经费16.9.29" xfId="2357"/>
    <cellStyle name="好_2012年大中修计划（全署）_南汇所_样板村及星级河道创建计划表、绿化培训报名（祝桥）_3标大芦线设施量明细+经费16.9.29_1标2017.4.1-2017.7 .31养护经费" xfId="2358"/>
    <cellStyle name="好_2012年大中修计划（全署）_南汇所_样板村及星级河道创建计划表、绿化培训报名（祝桥）_3标大芦线设施量明细+经费16.9.29_张家浜两侧（代防汛通道）接管桥梁明细表+养护经费" xfId="2359"/>
    <cellStyle name="好_2012年大中修计划（全署）_南汇所_样板村及星级河道创建计划表、绿化培训报名（祝桥）_3标大芦线设施量明细+经费16.9.29_赵家沟防汛通道7座接管桥梁明细表+养护经费" xfId="2360"/>
    <cellStyle name="好_2012年大中修计划（全署）_南汇所_样板村及星级河道创建计划表、绿化培训报名（祝桥）_第二季度河道考核情况（周浦所）" xfId="2361"/>
    <cellStyle name="好_2012年大中修计划（全署）_南汇所_样板村及星级河道创建计划表、绿化培训报名（祝桥）_附表：农桥养护资金汇总表+明细表" xfId="2362"/>
    <cellStyle name="好_2012年大中修计划（全署）_南汇所_样板村及星级河道创建计划表、绿化培训报名（祝桥）_扣三标五丰路桥养护资金2016年1月份2018年5月" xfId="2363"/>
    <cellStyle name="好_2012年大中修计划（全署）_南汇所_样板村及星级河道创建计划表、绿化培训报名（祝桥）_南汇所2013年中检查各镇考核评分表（已打分）" xfId="2364"/>
    <cellStyle name="好_2012年大中修计划（全署）_南汇所_样板村及星级河道创建计划表、绿化培训报名（祝桥）_南片二标6.17" xfId="2365"/>
    <cellStyle name="好_2012年大中修计划（全署）_南汇所_样板村及星级河道创建计划表、绿化培训报名（祝桥）_桥梁按河道进行编号16.6.13" xfId="2366"/>
    <cellStyle name="好_2012年大中修计划（全署）_南汇所_样板村及星级河道创建计划表、绿化培训报名（祝桥）_桥梁按河道进行编号16.6.8" xfId="2367"/>
    <cellStyle name="好_2012年大中修计划（全署）_南汇所_样板村及星级河道创建计划表、绿化培训报名（祝桥）_外环运河、长界港接管桥梁明细表+养护经费9.30" xfId="2368"/>
    <cellStyle name="好_2012年大中修计划（全署）_南汇所_样板村及星级河道创建计划表、绿化培训报名（祝桥）_修正  附表2：区管农桥养护设施工程量汇总表（1标）10.26" xfId="2369"/>
    <cellStyle name="好_2012年大中修计划（全署）_南汇所_样板村及星级河道创建计划表、绿化培训报名（祝桥）_养护二标桥梁河道分部明细16.6.8" xfId="2370"/>
    <cellStyle name="好_2012年大中修计划（全署）_南汇所_样板村及星级河道创建计划表、绿化培训报名（祝桥）_养护二标桥梁河道分部明细16.6.8_16.10.24-580座桥梁基本信息表" xfId="2371"/>
    <cellStyle name="好_2012年大中修计划（全署）_南汇所_样板村及星级河道创建计划表、绿化培训报名（祝桥）_养护二标桥梁河道分部明细16.6.8_桥梁按河道进行编号16.10.12汇总" xfId="2372"/>
    <cellStyle name="好_2012年大中修计划（全署）_南汇所_样板村及星级河道创建计划表、绿化培训报名（祝桥）_养护二标桥梁河道分部明细16.6.8_桥梁按河道进行编号16.6.13-给养护单位校对-三标返回" xfId="2373"/>
    <cellStyle name="好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2标）16.11.22返回" xfId="2374"/>
    <cellStyle name="好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2标）16.11.22返回_20171018-573座养护资金汇总表附表+资金拨付附表" xfId="2375"/>
    <cellStyle name="好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2标）16.11.22返回_20180422朝农公路桥养护经费" xfId="2376"/>
    <cellStyle name="好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2标）16.11.22返回_养护三标报价清单、明细表171010" xfId="2377"/>
    <cellStyle name="好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3标）16.12.6返回新" xfId="2378"/>
    <cellStyle name="好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3标）16.12.6返回新_20171018-573座养护资金汇总表附表+资金拨付附表" xfId="2379"/>
    <cellStyle name="好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3标）16.12.6返回新_20180422朝农公路桥养护经费" xfId="2380"/>
    <cellStyle name="好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3标）16.12.6返回新_养护三标报价清单、明细表171010" xfId="2381"/>
    <cellStyle name="好_2012年大中修计划（全署）_南汇所_样板村及星级河道创建计划表、绿化培训报名（祝桥）_养护二标桥梁河道分部明细16.6.8_桥梁按河道进行编号16.6.13-给养护单位校对一标返回)" xfId="2382"/>
    <cellStyle name="好_2012年大中修计划（全署）_南汇所_样板村及星级河道创建计划表、绿化培训报名（祝桥）_养护三标报价清单、明细表171010" xfId="2383"/>
    <cellStyle name="好_2012年大中修计划（全署）_南汇所_样板村及星级河道创建计划表、绿化培训报名（祝桥）_养护三标桥梁河道分部明细-改16.6.8" xfId="2384"/>
    <cellStyle name="好_2012年大中修计划（全署）_南汇所_样板村及星级河道创建计划表、绿化培训报名（祝桥）_养护三标桥梁河道分部明细-改16.6.8_16.10.24-580座桥梁基本信息表" xfId="2385"/>
    <cellStyle name="好_2012年大中修计划（全署）_南汇所_样板村及星级河道创建计划表、绿化培训报名（祝桥）_养护三标桥梁河道分部明细-改16.6.8_桥梁按河道进行编号16.10.12汇总" xfId="2386"/>
    <cellStyle name="好_2012年大中修计划（全署）_南汇所_样板村及星级河道创建计划表、绿化培训报名（祝桥）_养护三标桥梁河道分部明细-改16.6.8_桥梁按河道进行编号16.6.13-给养护单位校对-三标返回" xfId="2387"/>
    <cellStyle name="好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2标）16.11.22返回" xfId="2388"/>
    <cellStyle name="好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2标）16.11.22返回_20171018-573座养护资金汇总表附表+资金拨付附表" xfId="2389"/>
    <cellStyle name="好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2标）16.11.22返回_20180422朝农公路桥养护经费" xfId="2390"/>
    <cellStyle name="好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2标）16.11.22返回_养护三标报价清单、明细表171010" xfId="2391"/>
    <cellStyle name="好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3标）16.12.6返回新" xfId="2392"/>
    <cellStyle name="好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3标）16.12.6返回新_20171018-573座养护资金汇总表附表+资金拨付附表" xfId="2393"/>
    <cellStyle name="好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3标）16.12.6返回新_20180422朝农公路桥养护经费" xfId="2394"/>
    <cellStyle name="好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3标）16.12.6返回新_养护三标报价清单、明细表171010" xfId="2395"/>
    <cellStyle name="好_2012年大中修计划（全署）_南汇所_样板村及星级河道创建计划表、绿化培训报名（祝桥）_养护三标桥梁河道分部明细-改16.6.8_桥梁按河道进行编号16.6.13-给养护单位校对一标返回)" xfId="2396"/>
    <cellStyle name="好_2012年大中修计划（全署）_南汇所_样板村及星级河道创建计划表、绿化培训报名（祝桥）_张家浜两侧（代防汛通道）接管桥梁明细表+养护经费" xfId="2397"/>
    <cellStyle name="好_2012年大中修计划（全署）_南汇所_样板村及星级河道创建计划表、绿化培训报名（祝桥）_赵家沟防汛通道7座接管桥梁明细表+养护经费" xfId="2398"/>
    <cellStyle name="好_2012年大中修计划（全署）_南汇所_张家浜两侧（代防汛通道）接管桥梁明细表+养护经费" xfId="2399"/>
    <cellStyle name="好_2012年大中修计划（全署）_南汇所_赵家沟防汛通道7座接管桥梁明细表+养护经费" xfId="2400"/>
    <cellStyle name="好_2012年大中修计划（全署）_南汇所_周康航新 样板村创建表" xfId="2401"/>
    <cellStyle name="好_2012年大中修计划（全署）_南汇所_周康航新 样板村创建表_16.11.10-580座桥梁基本信息表" xfId="2402"/>
    <cellStyle name="好_2012年大中修计划（全署）_南汇所_周康航新 样板村创建表_17年1标报价-每桥报价清单、明细表17年7月" xfId="2403"/>
    <cellStyle name="好_2012年大中修计划（全署）_南汇所_周康航新 样板村创建表_17年3标报价-每桥报价清单、明细表17年7月" xfId="2404"/>
    <cellStyle name="好_2012年大中修计划（全署）_南汇所_周康航新 样板村创建表_17年新2标报价-每座桥计算、明细表2017年10月" xfId="2405"/>
    <cellStyle name="好_2012年大中修计划（全署）_南汇所_周康航新 样板村创建表_1标2017.4.1-2017.7 .31养护经费" xfId="2406"/>
    <cellStyle name="好_2012年大中修计划（全署）_南汇所_周康航新 样板村创建表_2016年1标区管农桥养护投标价" xfId="2407"/>
    <cellStyle name="好_2012年大中修计划（全署）_南汇所_周康航新 样板村创建表_20171018-573座养护资金汇总表附表+资金拨付附表" xfId="2408"/>
    <cellStyle name="好_2012年大中修计划（全署）_南汇所_周康航新 样板村创建表_2017年区管农桥养护设施工程量汇总表（2标）16.11.22返回" xfId="2409"/>
    <cellStyle name="好_2012年大中修计划（全署）_南汇所_周康航新 样板村创建表_2017年区管农桥养护设施工程量汇总表（2标）16.11.22返回_20171018-573座养护资金汇总表附表+资金拨付附表" xfId="2410"/>
    <cellStyle name="好_2012年大中修计划（全署）_南汇所_周康航新 样板村创建表_2017年区管农桥养护设施工程量汇总表（2标）16.11.22返回_20180422朝农公路桥养护经费" xfId="2411"/>
    <cellStyle name="好_2012年大中修计划（全署）_南汇所_周康航新 样板村创建表_2017年区管农桥养护设施工程量汇总表（2标）16.11.22返回_养护三标报价清单、明细表171010" xfId="2412"/>
    <cellStyle name="好_2012年大中修计划（全署）_南汇所_周康航新 样板村创建表_2017年区管农桥养护设施工程量汇总表（3标）16.12.6返回新" xfId="2413"/>
    <cellStyle name="好_2012年大中修计划（全署）_南汇所_周康航新 样板村创建表_2017年区管农桥养护设施工程量汇总表（3标）16.12.6返回新_20171018-573座养护资金汇总表附表+资金拨付附表" xfId="2414"/>
    <cellStyle name="好_2012年大中修计划（全署）_南汇所_周康航新 样板村创建表_2017年区管农桥养护设施工程量汇总表（3标）16.12.6返回新_20180422朝农公路桥养护经费" xfId="2415"/>
    <cellStyle name="好_2012年大中修计划（全署）_南汇所_周康航新 样板村创建表_2017年区管农桥养护设施工程量汇总表（3标）16.12.6返回新_养护三标报价清单、明细表171010" xfId="2416"/>
    <cellStyle name="好_2012年大中修计划（全署）_南汇所_周康航新 样板村创建表_2标2017.4.1-2017.7 .31养护经费" xfId="2417"/>
    <cellStyle name="好_2012年大中修计划（全署）_南汇所_周康航新 样板村创建表_3标大芦线设施量明细+经费16.9.29" xfId="2418"/>
    <cellStyle name="好_2012年大中修计划（全署）_南汇所_周康航新 样板村创建表_3标大芦线设施量明细+经费16.9.29_1标2017.4.1-2017.7 .31养护经费" xfId="2419"/>
    <cellStyle name="好_2012年大中修计划（全署）_南汇所_周康航新 样板村创建表_3标大芦线设施量明细+经费16.9.29_张家浜两侧（代防汛通道）接管桥梁明细表+养护经费" xfId="2420"/>
    <cellStyle name="好_2012年大中修计划（全署）_南汇所_周康航新 样板村创建表_3标大芦线设施量明细+经费16.9.29_赵家沟防汛通道7座接管桥梁明细表+养护经费" xfId="2421"/>
    <cellStyle name="好_2012年大中修计划（全署）_南汇所_周康航新 样板村创建表_第二季度河道考核情况（周浦所）" xfId="2422"/>
    <cellStyle name="好_2012年大中修计划（全署）_南汇所_周康航新 样板村创建表_附表：农桥养护资金汇总表+明细表" xfId="2423"/>
    <cellStyle name="好_2012年大中修计划（全署）_南汇所_周康航新 样板村创建表_扣三标五丰路桥养护资金2016年1月份2018年5月" xfId="2424"/>
    <cellStyle name="好_2012年大中修计划（全署）_南汇所_周康航新 样板村创建表_南汇所2013年中检查各镇考核评分表（已打分）" xfId="2425"/>
    <cellStyle name="好_2012年大中修计划（全署）_南汇所_周康航新 样板村创建表_南片二标6.17" xfId="2426"/>
    <cellStyle name="好_2012年大中修计划（全署）_南汇所_周康航新 样板村创建表_桥梁按河道进行编号16.6.13" xfId="2427"/>
    <cellStyle name="好_2012年大中修计划（全署）_南汇所_周康航新 样板村创建表_桥梁按河道进行编号16.6.8" xfId="2428"/>
    <cellStyle name="好_2012年大中修计划（全署）_南汇所_周康航新 样板村创建表_外环运河、长界港接管桥梁明细表+养护经费9.30" xfId="2429"/>
    <cellStyle name="好_2012年大中修计划（全署）_南汇所_周康航新 样板村创建表_修正  附表2：区管农桥养护设施工程量汇总表（1标）10.26" xfId="2430"/>
    <cellStyle name="好_2012年大中修计划（全署）_南汇所_周康航新 样板村创建表_养护二标桥梁河道分部明细16.6.8" xfId="2431"/>
    <cellStyle name="好_2012年大中修计划（全署）_南汇所_周康航新 样板村创建表_养护二标桥梁河道分部明细16.6.8_16.10.24-580座桥梁基本信息表" xfId="2432"/>
    <cellStyle name="好_2012年大中修计划（全署）_南汇所_周康航新 样板村创建表_养护二标桥梁河道分部明细16.6.8_桥梁按河道进行编号16.10.12汇总" xfId="2433"/>
    <cellStyle name="好_2012年大中修计划（全署）_南汇所_周康航新 样板村创建表_养护二标桥梁河道分部明细16.6.8_桥梁按河道进行编号16.6.13-给养护单位校对-三标返回" xfId="2434"/>
    <cellStyle name="好_2012年大中修计划（全署）_南汇所_周康航新 样板村创建表_养护二标桥梁河道分部明细16.6.8_桥梁按河道进行编号16.6.13-给养护单位校对-三标返回_2017年区管农桥养护设施工程量汇总表（2标）16.11.22返回" xfId="2435"/>
    <cellStyle name="好_2012年大中修计划（全署）_南汇所_周康航新 样板村创建表_养护二标桥梁河道分部明细16.6.8_桥梁按河道进行编号16.6.13-给养护单位校对-三标返回_2017年区管农桥养护设施工程量汇总表（2标）16.11.22返回_20171018-573座养护资金汇总表附表+资金拨付附表" xfId="2436"/>
    <cellStyle name="好_2012年大中修计划（全署）_南汇所_周康航新 样板村创建表_养护二标桥梁河道分部明细16.6.8_桥梁按河道进行编号16.6.13-给养护单位校对-三标返回_2017年区管农桥养护设施工程量汇总表（2标）16.11.22返回_20180422朝农公路桥养护经费" xfId="2437"/>
    <cellStyle name="好_2012年大中修计划（全署）_南汇所_周康航新 样板村创建表_养护二标桥梁河道分部明细16.6.8_桥梁按河道进行编号16.6.13-给养护单位校对-三标返回_2017年区管农桥养护设施工程量汇总表（2标）16.11.22返回_养护三标报价清单、明细表171010" xfId="2438"/>
    <cellStyle name="好_2012年大中修计划（全署）_南汇所_周康航新 样板村创建表_养护二标桥梁河道分部明细16.6.8_桥梁按河道进行编号16.6.13-给养护单位校对-三标返回_2017年区管农桥养护设施工程量汇总表（3标）16.12.6返回新" xfId="2439"/>
    <cellStyle name="好_2012年大中修计划（全署）_南汇所_周康航新 样板村创建表_养护二标桥梁河道分部明细16.6.8_桥梁按河道进行编号16.6.13-给养护单位校对-三标返回_2017年区管农桥养护设施工程量汇总表（3标）16.12.6返回新_20171018-573座养护资金汇总表附表+资金拨付附表" xfId="2440"/>
    <cellStyle name="好_2012年大中修计划（全署）_南汇所_周康航新 样板村创建表_养护二标桥梁河道分部明细16.6.8_桥梁按河道进行编号16.6.13-给养护单位校对-三标返回_2017年区管农桥养护设施工程量汇总表（3标）16.12.6返回新_20180422朝农公路桥养护经费" xfId="2441"/>
    <cellStyle name="好_2012年大中修计划（全署）_南汇所_周康航新 样板村创建表_养护二标桥梁河道分部明细16.6.8_桥梁按河道进行编号16.6.13-给养护单位校对-三标返回_2017年区管农桥养护设施工程量汇总表（3标）16.12.6返回新_养护三标报价清单、明细表171010" xfId="2442"/>
    <cellStyle name="好_2012年大中修计划（全署）_南汇所_周康航新 样板村创建表_养护二标桥梁河道分部明细16.6.8_桥梁按河道进行编号16.6.13-给养护单位校对一标返回)" xfId="2443"/>
    <cellStyle name="好_2012年大中修计划（全署）_南汇所_周康航新 样板村创建表_养护三标报价清单、明细表171010" xfId="2444"/>
    <cellStyle name="好_2012年大中修计划（全署）_南汇所_周康航新 样板村创建表_养护三标桥梁河道分部明细-改16.6.8" xfId="2445"/>
    <cellStyle name="好_2012年大中修计划（全署）_南汇所_周康航新 样板村创建表_养护三标桥梁河道分部明细-改16.6.8_16.10.24-580座桥梁基本信息表" xfId="2446"/>
    <cellStyle name="好_2012年大中修计划（全署）_南汇所_周康航新 样板村创建表_养护三标桥梁河道分部明细-改16.6.8_桥梁按河道进行编号16.10.12汇总" xfId="2447"/>
    <cellStyle name="好_2012年大中修计划（全署）_南汇所_周康航新 样板村创建表_养护三标桥梁河道分部明细-改16.6.8_桥梁按河道进行编号16.6.13-给养护单位校对-三标返回" xfId="2448"/>
    <cellStyle name="好_2012年大中修计划（全署）_南汇所_周康航新 样板村创建表_养护三标桥梁河道分部明细-改16.6.8_桥梁按河道进行编号16.6.13-给养护单位校对-三标返回_2017年区管农桥养护设施工程量汇总表（2标）16.11.22返回" xfId="2449"/>
    <cellStyle name="好_2012年大中修计划（全署）_南汇所_周康航新 样板村创建表_养护三标桥梁河道分部明细-改16.6.8_桥梁按河道进行编号16.6.13-给养护单位校对-三标返回_2017年区管农桥养护设施工程量汇总表（2标）16.11.22返回_20171018-573座养护资金汇总表附表+资金拨付附表" xfId="2450"/>
    <cellStyle name="好_2012年大中修计划（全署）_南汇所_周康航新 样板村创建表_养护三标桥梁河道分部明细-改16.6.8_桥梁按河道进行编号16.6.13-给养护单位校对-三标返回_2017年区管农桥养护设施工程量汇总表（2标）16.11.22返回_20180422朝农公路桥养护经费" xfId="2451"/>
    <cellStyle name="好_2012年大中修计划（全署）_南汇所_周康航新 样板村创建表_养护三标桥梁河道分部明细-改16.6.8_桥梁按河道进行编号16.6.13-给养护单位校对-三标返回_2017年区管农桥养护设施工程量汇总表（2标）16.11.22返回_养护三标报价清单、明细表171010" xfId="2452"/>
    <cellStyle name="好_2012年大中修计划（全署）_南汇所_周康航新 样板村创建表_养护三标桥梁河道分部明细-改16.6.8_桥梁按河道进行编号16.6.13-给养护单位校对-三标返回_2017年区管农桥养护设施工程量汇总表（3标）16.12.6返回新" xfId="2453"/>
    <cellStyle name="好_2012年大中修计划（全署）_南汇所_周康航新 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2454"/>
    <cellStyle name="好_2012年大中修计划（全署）_南汇所_周康航新 样板村创建表_养护三标桥梁河道分部明细-改16.6.8_桥梁按河道进行编号16.6.13-给养护单位校对-三标返回_2017年区管农桥养护设施工程量汇总表（3标）16.12.6返回新_20180422朝农公路桥养护经费" xfId="2455"/>
    <cellStyle name="好_2012年大中修计划（全署）_南汇所_周康航新 样板村创建表_养护三标桥梁河道分部明细-改16.6.8_桥梁按河道进行编号16.6.13-给养护单位校对-三标返回_2017年区管农桥养护设施工程量汇总表（3标）16.12.6返回新_养护三标报价清单、明细表171010" xfId="2456"/>
    <cellStyle name="好_2012年大中修计划（全署）_南汇所_周康航新 样板村创建表_养护三标桥梁河道分部明细-改16.6.8_桥梁按河道进行编号16.6.13-给养护单位校对一标返回)" xfId="2457"/>
    <cellStyle name="好_2012年大中修计划（全署）_南汇所_周康航新 样板村创建表_张家浜两侧（代防汛通道）接管桥梁明细表+养护经费" xfId="2458"/>
    <cellStyle name="好_2012年大中修计划（全署）_南汇所_周康航新 样板村创建表_赵家沟防汛通道7座接管桥梁明细表+养护经费" xfId="2459"/>
    <cellStyle name="好_2012年大中修计划（全署）_南汇所2013年中检查各镇考核评分表（已打分）" xfId="2460"/>
    <cellStyle name="好_2012年大中修计划（全署）_年中考核" xfId="2461"/>
    <cellStyle name="好_2012年大中修计划（全署）_新建 Microsoft Excel 工作表" xfId="2462"/>
    <cellStyle name="好_2012年大中修计划（全署）_周康航新 样板村创建表" xfId="2463"/>
    <cellStyle name="好_2012年大中修计划（全署）_周康航新 样板村创建表_16.11.10-580座桥梁基本信息表" xfId="2464"/>
    <cellStyle name="好_2012年大中修计划（全署）_周康航新 样板村创建表_17年1标报价-每桥报价清单、明细表17年7月" xfId="2465"/>
    <cellStyle name="好_2012年大中修计划（全署）_周康航新 样板村创建表_17年3标报价-每桥报价清单、明细表17年7月" xfId="2466"/>
    <cellStyle name="好_2012年大中修计划（全署）_周康航新 样板村创建表_17年新2标报价-每座桥计算、明细表2017年10月" xfId="2467"/>
    <cellStyle name="好_2012年大中修计划（全署）_周康航新 样板村创建表_1标2017.4.1-2017.7 .31养护经费" xfId="2468"/>
    <cellStyle name="好_2012年大中修计划（全署）_周康航新 样板村创建表_2016年1标区管农桥养护投标价" xfId="2469"/>
    <cellStyle name="好_2012年大中修计划（全署）_周康航新 样板村创建表_20171018-573座养护资金汇总表附表+资金拨付附表" xfId="2470"/>
    <cellStyle name="好_2012年大中修计划（全署）_周康航新 样板村创建表_2017年区管农桥养护设施工程量汇总表（2标）16.11.22返回" xfId="2471"/>
    <cellStyle name="好_2012年大中修计划（全署）_周康航新 样板村创建表_2017年区管农桥养护设施工程量汇总表（2标）16.11.22返回_20171018-573座养护资金汇总表附表+资金拨付附表" xfId="2472"/>
    <cellStyle name="好_2012年大中修计划（全署）_周康航新 样板村创建表_2017年区管农桥养护设施工程量汇总表（2标）16.11.22返回_20180422朝农公路桥养护经费" xfId="2473"/>
    <cellStyle name="好_2012年大中修计划（全署）_周康航新 样板村创建表_2017年区管农桥养护设施工程量汇总表（2标）16.11.22返回_养护三标报价清单、明细表171010" xfId="2474"/>
    <cellStyle name="好_2012年大中修计划（全署）_周康航新 样板村创建表_2017年区管农桥养护设施工程量汇总表（3标）16.12.6返回新" xfId="2475"/>
    <cellStyle name="好_2012年大中修计划（全署）_周康航新 样板村创建表_2017年区管农桥养护设施工程量汇总表（3标）16.12.6返回新_20171018-573座养护资金汇总表附表+资金拨付附表" xfId="2476"/>
    <cellStyle name="好_2012年大中修计划（全署）_周康航新 样板村创建表_2017年区管农桥养护设施工程量汇总表（3标）16.12.6返回新_20180422朝农公路桥养护经费" xfId="2477"/>
    <cellStyle name="好_2012年大中修计划（全署）_周康航新 样板村创建表_2017年区管农桥养护设施工程量汇总表（3标）16.12.6返回新_养护三标报价清单、明细表171010" xfId="2478"/>
    <cellStyle name="好_2012年大中修计划（全署）_周康航新 样板村创建表_2标2017.4.1-2017.7 .31养护经费" xfId="2479"/>
    <cellStyle name="好_2012年大中修计划（全署）_周康航新 样板村创建表_3标大芦线设施量明细+经费16.9.29" xfId="2480"/>
    <cellStyle name="好_2012年大中修计划（全署）_周康航新 样板村创建表_3标大芦线设施量明细+经费16.9.29_1标2017.4.1-2017.7 .31养护经费" xfId="2481"/>
    <cellStyle name="好_2012年大中修计划（全署）_周康航新 样板村创建表_3标大芦线设施量明细+经费16.9.29_张家浜两侧（代防汛通道）接管桥梁明细表+养护经费" xfId="2482"/>
    <cellStyle name="好_2012年大中修计划（全署）_周康航新 样板村创建表_3标大芦线设施量明细+经费16.9.29_赵家沟防汛通道7座接管桥梁明细表+养护经费" xfId="2483"/>
    <cellStyle name="好_2012年大中修计划（全署）_周康航新 样板村创建表_第二季度河道考核情况（周浦所）" xfId="2484"/>
    <cellStyle name="好_2012年大中修计划（全署）_周康航新 样板村创建表_附表：农桥养护资金汇总表+明细表" xfId="2485"/>
    <cellStyle name="好_2012年大中修计划（全署）_周康航新 样板村创建表_扣三标五丰路桥养护资金2016年1月份2018年5月" xfId="2486"/>
    <cellStyle name="好_2012年大中修计划（全署）_周康航新 样板村创建表_南汇所2013年中检查各镇考核评分表（已打分）" xfId="2487"/>
    <cellStyle name="好_2012年大中修计划（全署）_周康航新 样板村创建表_南片二标6.17" xfId="2488"/>
    <cellStyle name="好_2012年大中修计划（全署）_周康航新 样板村创建表_桥梁按河道进行编号16.6.13" xfId="2489"/>
    <cellStyle name="好_2012年大中修计划（全署）_周康航新 样板村创建表_桥梁按河道进行编号16.6.8" xfId="2490"/>
    <cellStyle name="好_2012年大中修计划（全署）_周康航新 样板村创建表_外环运河、长界港接管桥梁明细表+养护经费9.30" xfId="2491"/>
    <cellStyle name="好_2012年大中修计划（全署）_周康航新 样板村创建表_修正  附表2：区管农桥养护设施工程量汇总表（1标）10.26" xfId="2492"/>
    <cellStyle name="好_2012年大中修计划（全署）_周康航新 样板村创建表_养护二标桥梁河道分部明细16.6.8" xfId="2493"/>
    <cellStyle name="好_2012年大中修计划（全署）_周康航新 样板村创建表_养护二标桥梁河道分部明细16.6.8_16.10.24-580座桥梁基本信息表" xfId="2494"/>
    <cellStyle name="好_2012年大中修计划（全署）_周康航新 样板村创建表_养护二标桥梁河道分部明细16.6.8_桥梁按河道进行编号16.10.12汇总" xfId="2495"/>
    <cellStyle name="好_2012年大中修计划（全署）_周康航新 样板村创建表_养护二标桥梁河道分部明细16.6.8_桥梁按河道进行编号16.6.13-给养护单位校对-三标返回" xfId="2496"/>
    <cellStyle name="好_2012年大中修计划（全署）_周康航新 样板村创建表_养护二标桥梁河道分部明细16.6.8_桥梁按河道进行编号16.6.13-给养护单位校对-三标返回_2017年区管农桥养护设施工程量汇总表（2标）16.11.22返回" xfId="2497"/>
    <cellStyle name="好_2012年大中修计划（全署）_周康航新 样板村创建表_养护二标桥梁河道分部明细16.6.8_桥梁按河道进行编号16.6.13-给养护单位校对-三标返回_2017年区管农桥养护设施工程量汇总表（2标）16.11.22返回_20171018-573座养护资金汇总表附表+资金拨付附表" xfId="2498"/>
    <cellStyle name="好_2012年大中修计划（全署）_周康航新 样板村创建表_养护二标桥梁河道分部明细16.6.8_桥梁按河道进行编号16.6.13-给养护单位校对-三标返回_2017年区管农桥养护设施工程量汇总表（2标）16.11.22返回_20180422朝农公路桥养护经费" xfId="2499"/>
    <cellStyle name="好_2012年大中修计划（全署）_周康航新 样板村创建表_养护二标桥梁河道分部明细16.6.8_桥梁按河道进行编号16.6.13-给养护单位校对-三标返回_2017年区管农桥养护设施工程量汇总表（2标）16.11.22返回_养护三标报价清单、明细表171010" xfId="2500"/>
    <cellStyle name="好_2012年大中修计划（全署）_周康航新 样板村创建表_养护二标桥梁河道分部明细16.6.8_桥梁按河道进行编号16.6.13-给养护单位校对-三标返回_2017年区管农桥养护设施工程量汇总表（3标）16.12.6返回新" xfId="2501"/>
    <cellStyle name="好_2012年大中修计划（全署）_周康航新 样板村创建表_养护二标桥梁河道分部明细16.6.8_桥梁按河道进行编号16.6.13-给养护单位校对-三标返回_2017年区管农桥养护设施工程量汇总表（3标）16.12.6返回新_20171018-573座养护资金汇总表附表+资金拨付附表" xfId="2502"/>
    <cellStyle name="好_2012年大中修计划（全署）_周康航新 样板村创建表_养护二标桥梁河道分部明细16.6.8_桥梁按河道进行编号16.6.13-给养护单位校对-三标返回_2017年区管农桥养护设施工程量汇总表（3标）16.12.6返回新_20180422朝农公路桥养护经费" xfId="2503"/>
    <cellStyle name="好_2012年大中修计划（全署）_周康航新 样板村创建表_养护二标桥梁河道分部明细16.6.8_桥梁按河道进行编号16.6.13-给养护单位校对-三标返回_2017年区管农桥养护设施工程量汇总表（3标）16.12.6返回新_养护三标报价清单、明细表171010" xfId="2504"/>
    <cellStyle name="好_2012年大中修计划（全署）_周康航新 样板村创建表_养护二标桥梁河道分部明细16.6.8_桥梁按河道进行编号16.6.13-给养护单位校对一标返回)" xfId="2505"/>
    <cellStyle name="好_2012年大中修计划（全署）_周康航新 样板村创建表_养护三标报价清单、明细表171010" xfId="2506"/>
    <cellStyle name="好_2012年大中修计划（全署）_周康航新 样板村创建表_养护三标桥梁河道分部明细-改16.6.8" xfId="2507"/>
    <cellStyle name="好_2012年大中修计划（全署）_周康航新 样板村创建表_养护三标桥梁河道分部明细-改16.6.8_16.10.24-580座桥梁基本信息表" xfId="2508"/>
    <cellStyle name="好_2012年大中修计划（全署）_周康航新 样板村创建表_养护三标桥梁河道分部明细-改16.6.8_桥梁按河道进行编号16.10.12汇总" xfId="2509"/>
    <cellStyle name="好_2012年大中修计划（全署）_周康航新 样板村创建表_养护三标桥梁河道分部明细-改16.6.8_桥梁按河道进行编号16.6.13-给养护单位校对-三标返回" xfId="2510"/>
    <cellStyle name="好_2012年大中修计划（全署）_周康航新 样板村创建表_养护三标桥梁河道分部明细-改16.6.8_桥梁按河道进行编号16.6.13-给养护单位校对-三标返回_2017年区管农桥养护设施工程量汇总表（2标）16.11.22返回" xfId="2511"/>
    <cellStyle name="好_2012年大中修计划（全署）_周康航新 样板村创建表_养护三标桥梁河道分部明细-改16.6.8_桥梁按河道进行编号16.6.13-给养护单位校对-三标返回_2017年区管农桥养护设施工程量汇总表（2标）16.11.22返回_20171018-573座养护资金汇总表附表+资金拨付附表" xfId="2512"/>
    <cellStyle name="好_2012年大中修计划（全署）_周康航新 样板村创建表_养护三标桥梁河道分部明细-改16.6.8_桥梁按河道进行编号16.6.13-给养护单位校对-三标返回_2017年区管农桥养护设施工程量汇总表（2标）16.11.22返回_20180422朝农公路桥养护经费" xfId="2513"/>
    <cellStyle name="好_2012年大中修计划（全署）_周康航新 样板村创建表_养护三标桥梁河道分部明细-改16.6.8_桥梁按河道进行编号16.6.13-给养护单位校对-三标返回_2017年区管农桥养护设施工程量汇总表（2标）16.11.22返回_养护三标报价清单、明细表171010" xfId="2514"/>
    <cellStyle name="好_2012年大中修计划（全署）_周康航新 样板村创建表_养护三标桥梁河道分部明细-改16.6.8_桥梁按河道进行编号16.6.13-给养护单位校对-三标返回_2017年区管农桥养护设施工程量汇总表（3标）16.12.6返回新" xfId="2515"/>
    <cellStyle name="好_2012年大中修计划（全署）_周康航新 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2516"/>
    <cellStyle name="好_2012年大中修计划（全署）_周康航新 样板村创建表_养护三标桥梁河道分部明细-改16.6.8_桥梁按河道进行编号16.6.13-给养护单位校对-三标返回_2017年区管农桥养护设施工程量汇总表（3标）16.12.6返回新_20180422朝农公路桥养护经费" xfId="2517"/>
    <cellStyle name="好_2012年大中修计划（全署）_周康航新 样板村创建表_养护三标桥梁河道分部明细-改16.6.8_桥梁按河道进行编号16.6.13-给养护单位校对-三标返回_2017年区管农桥养护设施工程量汇总表（3标）16.12.6返回新_养护三标报价清单、明细表171010" xfId="2518"/>
    <cellStyle name="好_2012年大中修计划（全署）_周康航新 样板村创建表_养护三标桥梁河道分部明细-改16.6.8_桥梁按河道进行编号16.6.13-给养护单位校对一标返回)" xfId="2519"/>
    <cellStyle name="好_2012年大中修计划（全署）_周康航新 样板村创建表_张家浜两侧（代防汛通道）接管桥梁明细表+养护经费" xfId="2520"/>
    <cellStyle name="好_2012年大中修计划（全署）_周康航新 样板村创建表_赵家沟防汛通道7座接管桥梁明细表+养护经费" xfId="2521"/>
    <cellStyle name="好_2013年高东镇管河道样板村" xfId="2522"/>
    <cellStyle name="好_2013年高东镇管河道样板村_16.11.10-580座桥梁基本信息表" xfId="2523"/>
    <cellStyle name="好_2013年高东镇管河道样板村_17年1标报价-每桥报价清单、明细表17年7月" xfId="2524"/>
    <cellStyle name="好_2013年高东镇管河道样板村_17年3标报价-每桥报价清单、明细表17年7月" xfId="2525"/>
    <cellStyle name="好_2013年高东镇管河道样板村_17年新2标报价-每座桥计算、明细表2017年10月" xfId="2526"/>
    <cellStyle name="好_2013年高东镇管河道样板村_1标2017.4.1-2017.7 .31养护经费" xfId="2527"/>
    <cellStyle name="好_2013年高东镇管河道样板村_2016年1标区管农桥养护投标价" xfId="2528"/>
    <cellStyle name="好_2013年高东镇管河道样板村_20171018-573座养护资金汇总表附表+资金拨付附表" xfId="2529"/>
    <cellStyle name="好_2013年高东镇管河道样板村_2017年区管农桥养护设施工程量汇总表（2标）16.11.22返回" xfId="2530"/>
    <cellStyle name="好_2013年高东镇管河道样板村_2017年区管农桥养护设施工程量汇总表（2标）16.11.22返回_20171018-573座养护资金汇总表附表+资金拨付附表" xfId="2531"/>
    <cellStyle name="好_2013年高东镇管河道样板村_2017年区管农桥养护设施工程量汇总表（2标）16.11.22返回_20180422朝农公路桥养护经费" xfId="2532"/>
    <cellStyle name="好_2013年高东镇管河道样板村_2017年区管农桥养护设施工程量汇总表（2标）16.11.22返回_养护三标报价清单、明细表171010" xfId="2533"/>
    <cellStyle name="好_2013年高东镇管河道样板村_2017年区管农桥养护设施工程量汇总表（3标）16.12.6返回新" xfId="2534"/>
    <cellStyle name="好_2013年高东镇管河道样板村_2017年区管农桥养护设施工程量汇总表（3标）16.12.6返回新_20171018-573座养护资金汇总表附表+资金拨付附表" xfId="2535"/>
    <cellStyle name="好_2013年高东镇管河道样板村_2017年区管农桥养护设施工程量汇总表（3标）16.12.6返回新_20180422朝农公路桥养护经费" xfId="2536"/>
    <cellStyle name="好_2013年高东镇管河道样板村_2017年区管农桥养护设施工程量汇总表（3标）16.12.6返回新_养护三标报价清单、明细表171010" xfId="2537"/>
    <cellStyle name="好_2013年高东镇管河道样板村_2标2017.4.1-2017.7 .31养护经费" xfId="2538"/>
    <cellStyle name="好_2013年高东镇管河道样板村_3标大芦线设施量明细+经费16.9.29" xfId="2539"/>
    <cellStyle name="好_2013年高东镇管河道样板村_3标大芦线设施量明细+经费16.9.29_1标2017.4.1-2017.7 .31养护经费" xfId="2540"/>
    <cellStyle name="好_2013年高东镇管河道样板村_3标大芦线设施量明细+经费16.9.29_张家浜两侧（代防汛通道）接管桥梁明细表+养护经费" xfId="2541"/>
    <cellStyle name="好_2013年高东镇管河道样板村_3标大芦线设施量明细+经费16.9.29_赵家沟防汛通道7座接管桥梁明细表+养护经费" xfId="2542"/>
    <cellStyle name="好_2013年高东镇管河道样板村_第二季度河道考核情况（周浦所）" xfId="2543"/>
    <cellStyle name="好_2013年高东镇管河道样板村_附表：农桥养护资金汇总表+明细表" xfId="2544"/>
    <cellStyle name="好_2013年高东镇管河道样板村_扣三标五丰路桥养护资金2016年1月份2018年5月" xfId="2545"/>
    <cellStyle name="好_2013年高东镇管河道样板村_南汇所2013年中检查各镇考核评分表（已打分）" xfId="2546"/>
    <cellStyle name="好_2013年高东镇管河道样板村_南片二标6.17" xfId="2547"/>
    <cellStyle name="好_2013年高东镇管河道样板村_外环运河、长界港接管桥梁明细表+养护经费9.30" xfId="2548"/>
    <cellStyle name="好_2013年高东镇管河道样板村_修正  附表2：区管农桥养护设施工程量汇总表（1标）10.26" xfId="2549"/>
    <cellStyle name="好_2013年高东镇管河道样板村_养护二标桥梁河道分部明细16.6.8" xfId="2550"/>
    <cellStyle name="好_2013年高东镇管河道样板村_养护二标桥梁河道分部明细16.6.8_桥梁按河道进行编号16.6.13-给养护单位校对-三标返回" xfId="2551"/>
    <cellStyle name="好_2013年高东镇管河道样板村_养护二标桥梁河道分部明细16.6.8_桥梁按河道进行编号16.6.13-给养护单位校对-三标返回_2017年区管农桥养护设施工程量汇总表（2标）16.11.22返回" xfId="2552"/>
    <cellStyle name="好_2013年高东镇管河道样板村_养护二标桥梁河道分部明细16.6.8_桥梁按河道进行编号16.6.13-给养护单位校对-三标返回_2017年区管农桥养护设施工程量汇总表（2标）16.11.22返回_20171018-573座养护资金汇总表附表+资金拨付附表" xfId="2553"/>
    <cellStyle name="好_2013年高东镇管河道样板村_养护二标桥梁河道分部明细16.6.8_桥梁按河道进行编号16.6.13-给养护单位校对-三标返回_2017年区管农桥养护设施工程量汇总表（2标）16.11.22返回_20180422朝农公路桥养护经费" xfId="2554"/>
    <cellStyle name="好_2013年高东镇管河道样板村_养护二标桥梁河道分部明细16.6.8_桥梁按河道进行编号16.6.13-给养护单位校对-三标返回_2017年区管农桥养护设施工程量汇总表（2标）16.11.22返回_养护三标报价清单、明细表171010" xfId="2555"/>
    <cellStyle name="好_2013年高东镇管河道样板村_养护二标桥梁河道分部明细16.6.8_桥梁按河道进行编号16.6.13-给养护单位校对-三标返回_2017年区管农桥养护设施工程量汇总表（3标）16.12.6返回新" xfId="2556"/>
    <cellStyle name="好_2013年高东镇管河道样板村_养护二标桥梁河道分部明细16.6.8_桥梁按河道进行编号16.6.13-给养护单位校对-三标返回_2017年区管农桥养护设施工程量汇总表（3标）16.12.6返回新_20171018-573座养护资金汇总表附表+资金拨付附表" xfId="2557"/>
    <cellStyle name="好_2013年高东镇管河道样板村_养护二标桥梁河道分部明细16.6.8_桥梁按河道进行编号16.6.13-给养护单位校对-三标返回_2017年区管农桥养护设施工程量汇总表（3标）16.12.6返回新_20180422朝农公路桥养护经费" xfId="2558"/>
    <cellStyle name="好_2013年高东镇管河道样板村_养护二标桥梁河道分部明细16.6.8_桥梁按河道进行编号16.6.13-给养护单位校对-三标返回_2017年区管农桥养护设施工程量汇总表（3标）16.12.6返回新_养护三标报价清单、明细表171010" xfId="2559"/>
    <cellStyle name="好_2013年高东镇管河道样板村_养护三标报价清单、明细表171010" xfId="2560"/>
    <cellStyle name="好_2013年高东镇管河道样板村_养护三标桥梁河道分部明细-改16.6.8" xfId="2561"/>
    <cellStyle name="好_2013年高东镇管河道样板村_养护三标桥梁河道分部明细-改16.6.8_桥梁按河道进行编号16.6.13-给养护单位校对-三标返回" xfId="2562"/>
    <cellStyle name="好_2013年高东镇管河道样板村_养护三标桥梁河道分部明细-改16.6.8_桥梁按河道进行编号16.6.13-给养护单位校对-三标返回_2017年区管农桥养护设施工程量汇总表（2标）16.11.22返回" xfId="2563"/>
    <cellStyle name="好_2013年高东镇管河道样板村_养护三标桥梁河道分部明细-改16.6.8_桥梁按河道进行编号16.6.13-给养护单位校对-三标返回_2017年区管农桥养护设施工程量汇总表（2标）16.11.22返回_20171018-573座养护资金汇总表附表+资金拨付附表" xfId="2564"/>
    <cellStyle name="好_2013年高东镇管河道样板村_养护三标桥梁河道分部明细-改16.6.8_桥梁按河道进行编号16.6.13-给养护单位校对-三标返回_2017年区管农桥养护设施工程量汇总表（2标）16.11.22返回_20180422朝农公路桥养护经费" xfId="2565"/>
    <cellStyle name="好_2013年高东镇管河道样板村_养护三标桥梁河道分部明细-改16.6.8_桥梁按河道进行编号16.6.13-给养护单位校对-三标返回_2017年区管农桥养护设施工程量汇总表（2标）16.11.22返回_养护三标报价清单、明细表171010" xfId="2566"/>
    <cellStyle name="好_2013年高东镇管河道样板村_养护三标桥梁河道分部明细-改16.6.8_桥梁按河道进行编号16.6.13-给养护单位校对-三标返回_2017年区管农桥养护设施工程量汇总表（3标）16.12.6返回新" xfId="2567"/>
    <cellStyle name="好_2013年高东镇管河道样板村_养护三标桥梁河道分部明细-改16.6.8_桥梁按河道进行编号16.6.13-给养护单位校对-三标返回_2017年区管农桥养护设施工程量汇总表（3标）16.12.6返回新_20171018-573座养护资金汇总表附表+资金拨付附表" xfId="2568"/>
    <cellStyle name="好_2013年高东镇管河道样板村_养护三标桥梁河道分部明细-改16.6.8_桥梁按河道进行编号16.6.13-给养护单位校对-三标返回_2017年区管农桥养护设施工程量汇总表（3标）16.12.6返回新_20180422朝农公路桥养护经费" xfId="2569"/>
    <cellStyle name="好_2013年高东镇管河道样板村_养护三标桥梁河道分部明细-改16.6.8_桥梁按河道进行编号16.6.13-给养护单位校对-三标返回_2017年区管农桥养护设施工程量汇总表（3标）16.12.6返回新_养护三标报价清单、明细表171010" xfId="2570"/>
    <cellStyle name="好_2013年高东镇管河道样板村_张家浜两侧（代防汛通道）接管桥梁明细表+养护经费" xfId="2571"/>
    <cellStyle name="好_2013年高东镇管河道样板村_赵家沟防汛通道7座接管桥梁明细表+养护经费" xfId="2572"/>
    <cellStyle name="好_2015年农水项目工程项目储备、计划统计表（2014.7.30）" xfId="2573"/>
    <cellStyle name="好_2015年排灌设施维修改造储备计划（6.10）" xfId="2574"/>
    <cellStyle name="好_2015年浦东新区中小河道整治（轮疏）工程统计表（2014.7.31）" xfId="2575"/>
    <cellStyle name="好_2015年设施量汇总表、每座桥梁的设施量和资金明细(二标中标价）3.19终稿" xfId="2576"/>
    <cellStyle name="好_2015年设施量汇总表、每座桥梁的设施量和资金明细(二标中标价）终稿" xfId="2577"/>
    <cellStyle name="好_2015年设施量汇总表、每座桥梁的设施量和资金明细（三标中标价）终稿" xfId="2578"/>
    <cellStyle name="好_2015年设施量汇总表、每座桥梁的设施量和资金明细(一标中标价）终稿" xfId="2579"/>
    <cellStyle name="好_2015年一标续标价终稿-2014.4.20" xfId="2580"/>
    <cellStyle name="好_2015年预算明细表（结转.）" xfId="2581"/>
    <cellStyle name="好_2016年1标区管农桥养护投标价" xfId="2582"/>
    <cellStyle name="好_2017年区管农桥养护工程20170310（定）" xfId="2583"/>
    <cellStyle name="好_2017年区管农桥养护设施工程量汇总表（2标）16.11.22返回" xfId="2584"/>
    <cellStyle name="好_2017年区管农桥养护设施工程量汇总表（2标）16.11.22返回_20171018-573座养护资金汇总表附表+资金拨付附表" xfId="2585"/>
    <cellStyle name="好_2017年区管农桥养护设施工程量汇总表（2标）16.11.22返回_20180422朝农公路桥养护经费" xfId="2586"/>
    <cellStyle name="好_2017年区管农桥养护设施工程量汇总表（2标）16.11.22返回_养护三标报价清单、明细表171010" xfId="2587"/>
    <cellStyle name="好_2017年区管农桥养护设施工程量汇总表（3标）16.12.6返回新" xfId="2588"/>
    <cellStyle name="好_2017年区管农桥养护设施工程量汇总表（3标）16.12.6返回新_20171018-573座养护资金汇总表附表+资金拨付附表" xfId="2589"/>
    <cellStyle name="好_2017年区管农桥养护设施工程量汇总表（3标）16.12.6返回新_20180422朝农公路桥养护经费" xfId="2590"/>
    <cellStyle name="好_2017年区管农桥养护设施工程量汇总表（3标）16.12.6返回新_养护三标报价清单、明细表171010" xfId="2591"/>
    <cellStyle name="好_20180422朝农公路桥养护经费" xfId="2592"/>
    <cellStyle name="好_20座大芦线2标明细+经费16.9.29" xfId="2593"/>
    <cellStyle name="好_2-3#机耕桥总养护经费+明细表16.9.29" xfId="2594"/>
    <cellStyle name="好_2标2017.4.1-2017.7 .31养护经费" xfId="2595"/>
    <cellStyle name="好_2月24日收小彭  14年生态河道整治及轮疏工程资金安排情况表(1)" xfId="2596"/>
    <cellStyle name="好_3标大芦线设施量明细+经费16.9.29" xfId="2597"/>
    <cellStyle name="好_北蔡镇" xfId="2598"/>
    <cellStyle name="好_表一：2015年（续标）经费汇总表-15.4.20" xfId="2599"/>
    <cellStyle name="好_曹路镇" xfId="2600"/>
    <cellStyle name="好_川沙镇" xfId="2601"/>
    <cellStyle name="好_大芦线设施量明细" xfId="2602"/>
    <cellStyle name="好_大芦线设施量明细_1标2017.4.1-2017.7 .31养护经费" xfId="2603"/>
    <cellStyle name="好_大芦线设施量明细_3标大芦线设施量明细+经费16.9.29" xfId="2604"/>
    <cellStyle name="好_大芦线设施量明细_张家浜两侧（代防汛通道）接管桥梁明细表+养护经费" xfId="2605"/>
    <cellStyle name="好_大芦线设施量明细_赵家沟防汛通道7座接管桥梁明细表+养护经费" xfId="2606"/>
    <cellStyle name="好_附表：农桥养护资金汇总表+明细表" xfId="2607"/>
    <cellStyle name="好_高东镇" xfId="2608"/>
    <cellStyle name="好_高桥镇" xfId="2609"/>
    <cellStyle name="好_合庆镇" xfId="2610"/>
    <cellStyle name="好_花木街道" xfId="2611"/>
    <cellStyle name="好_惠南农田水利专项" xfId="2612"/>
    <cellStyle name="好_惠南农田水利专项 2" xfId="2613"/>
    <cellStyle name="好_金桥镇" xfId="2614"/>
    <cellStyle name="好_临港所" xfId="2615"/>
    <cellStyle name="好_临港所_16.11.10-580座桥梁基本信息表" xfId="2616"/>
    <cellStyle name="好_临港所_17年1标报价-每桥报价清单、明细表17年7月" xfId="2617"/>
    <cellStyle name="好_临港所_17年3标报价-每桥报价清单、明细表17年7月" xfId="2618"/>
    <cellStyle name="好_临港所_17年新2标报价-每座桥计算、明细表2017年10月" xfId="2619"/>
    <cellStyle name="好_临港所_1标2017.4.1-2017.7 .31养护经费" xfId="2620"/>
    <cellStyle name="好_临港所_2016年1标区管农桥养护投标价" xfId="2621"/>
    <cellStyle name="好_临港所_20171018-573座养护资金汇总表附表+资金拨付附表" xfId="2622"/>
    <cellStyle name="好_临港所_2017年区管农桥养护设施工程量汇总表（2标）16.11.22返回" xfId="2623"/>
    <cellStyle name="好_临港所_2017年区管农桥养护设施工程量汇总表（2标）16.11.22返回_20171018-573座养护资金汇总表附表+资金拨付附表" xfId="2624"/>
    <cellStyle name="好_临港所_2017年区管农桥养护设施工程量汇总表（2标）16.11.22返回_20180422朝农公路桥养护经费" xfId="2625"/>
    <cellStyle name="好_临港所_2017年区管农桥养护设施工程量汇总表（2标）16.11.22返回_养护三标报价清单、明细表171010" xfId="2626"/>
    <cellStyle name="好_临港所_2017年区管农桥养护设施工程量汇总表（3标）16.12.6返回新" xfId="2627"/>
    <cellStyle name="好_临港所_2017年区管农桥养护设施工程量汇总表（3标）16.12.6返回新_20171018-573座养护资金汇总表附表+资金拨付附表" xfId="2628"/>
    <cellStyle name="好_临港所_2017年区管农桥养护设施工程量汇总表（3标）16.12.6返回新_20180422朝农公路桥养护经费" xfId="2629"/>
    <cellStyle name="好_临港所_2017年区管农桥养护设施工程量汇总表（3标）16.12.6返回新_养护三标报价清单、明细表171010" xfId="2630"/>
    <cellStyle name="好_临港所_2标2017.4.1-2017.7 .31养护经费" xfId="2631"/>
    <cellStyle name="好_临港所_3标大芦线设施量明细+经费16.9.29" xfId="2632"/>
    <cellStyle name="好_临港所_3标大芦线设施量明细+经费16.9.29_1标2017.4.1-2017.7 .31养护经费" xfId="2633"/>
    <cellStyle name="好_临港所_3标大芦线设施量明细+经费16.9.29_张家浜两侧（代防汛通道）接管桥梁明细表+养护经费" xfId="2634"/>
    <cellStyle name="好_临港所_3标大芦线设施量明细+经费16.9.29_赵家沟防汛通道7座接管桥梁明细表+养护经费" xfId="2635"/>
    <cellStyle name="好_临港所_第二季度河道考核情况（周浦所）" xfId="2636"/>
    <cellStyle name="好_临港所_附表：农桥养护资金汇总表+明细表" xfId="2637"/>
    <cellStyle name="好_临港所_扣三标五丰路桥养护资金2016年1月份2018年5月" xfId="2638"/>
    <cellStyle name="好_临港所_南汇所2013年中检查各镇考核评分表（已打分）" xfId="2639"/>
    <cellStyle name="好_临港所_南片二标6.17" xfId="2640"/>
    <cellStyle name="好_临港所_外环运河、长界港接管桥梁明细表+养护经费9.30" xfId="2641"/>
    <cellStyle name="好_临港所_修正  附表2：区管农桥养护设施工程量汇总表（1标）10.26" xfId="2642"/>
    <cellStyle name="好_临港所_养护二标桥梁河道分部明细16.6.8" xfId="2643"/>
    <cellStyle name="好_临港所_养护二标桥梁河道分部明细16.6.8_桥梁按河道进行编号16.6.13-给养护单位校对-三标返回" xfId="2644"/>
    <cellStyle name="好_临港所_养护二标桥梁河道分部明细16.6.8_桥梁按河道进行编号16.6.13-给养护单位校对-三标返回_2017年区管农桥养护设施工程量汇总表（2标）16.11.22返回" xfId="2645"/>
    <cellStyle name="好_临港所_养护二标桥梁河道分部明细16.6.8_桥梁按河道进行编号16.6.13-给养护单位校对-三标返回_2017年区管农桥养护设施工程量汇总表（2标）16.11.22返回_20171018-573座养护资金汇总表附表+资金拨付附表" xfId="2646"/>
    <cellStyle name="好_临港所_养护二标桥梁河道分部明细16.6.8_桥梁按河道进行编号16.6.13-给养护单位校对-三标返回_2017年区管农桥养护设施工程量汇总表（2标）16.11.22返回_20180422朝农公路桥养护经费" xfId="2647"/>
    <cellStyle name="好_临港所_养护二标桥梁河道分部明细16.6.8_桥梁按河道进行编号16.6.13-给养护单位校对-三标返回_2017年区管农桥养护设施工程量汇总表（2标）16.11.22返回_养护三标报价清单、明细表171010" xfId="2648"/>
    <cellStyle name="好_临港所_养护二标桥梁河道分部明细16.6.8_桥梁按河道进行编号16.6.13-给养护单位校对-三标返回_2017年区管农桥养护设施工程量汇总表（3标）16.12.6返回新" xfId="2649"/>
    <cellStyle name="好_临港所_养护二标桥梁河道分部明细16.6.8_桥梁按河道进行编号16.6.13-给养护单位校对-三标返回_2017年区管农桥养护设施工程量汇总表（3标）16.12.6返回新_20171018-573座养护资金汇总表附表+资金拨付附表" xfId="2650"/>
    <cellStyle name="好_临港所_养护二标桥梁河道分部明细16.6.8_桥梁按河道进行编号16.6.13-给养护单位校对-三标返回_2017年区管农桥养护设施工程量汇总表（3标）16.12.6返回新_20180422朝农公路桥养护经费" xfId="2651"/>
    <cellStyle name="好_临港所_养护二标桥梁河道分部明细16.6.8_桥梁按河道进行编号16.6.13-给养护单位校对-三标返回_2017年区管农桥养护设施工程量汇总表（3标）16.12.6返回新_养护三标报价清单、明细表171010" xfId="2652"/>
    <cellStyle name="好_临港所_养护三标报价清单、明细表171010" xfId="2653"/>
    <cellStyle name="好_临港所_养护三标桥梁河道分部明细-改16.6.8" xfId="2654"/>
    <cellStyle name="好_临港所_养护三标桥梁河道分部明细-改16.6.8_桥梁按河道进行编号16.6.13-给养护单位校对-三标返回" xfId="2655"/>
    <cellStyle name="好_临港所_养护三标桥梁河道分部明细-改16.6.8_桥梁按河道进行编号16.6.13-给养护单位校对-三标返回_2017年区管农桥养护设施工程量汇总表（2标）16.11.22返回" xfId="2656"/>
    <cellStyle name="好_临港所_养护三标桥梁河道分部明细-改16.6.8_桥梁按河道进行编号16.6.13-给养护单位校对-三标返回_2017年区管农桥养护设施工程量汇总表（2标）16.11.22返回_20171018-573座养护资金汇总表附表+资金拨付附表" xfId="2657"/>
    <cellStyle name="好_临港所_养护三标桥梁河道分部明细-改16.6.8_桥梁按河道进行编号16.6.13-给养护单位校对-三标返回_2017年区管农桥养护设施工程量汇总表（2标）16.11.22返回_20180422朝农公路桥养护经费" xfId="2658"/>
    <cellStyle name="好_临港所_养护三标桥梁河道分部明细-改16.6.8_桥梁按河道进行编号16.6.13-给养护单位校对-三标返回_2017年区管农桥养护设施工程量汇总表（2标）16.11.22返回_养护三标报价清单、明细表171010" xfId="2659"/>
    <cellStyle name="好_临港所_养护三标桥梁河道分部明细-改16.6.8_桥梁按河道进行编号16.6.13-给养护单位校对-三标返回_2017年区管农桥养护设施工程量汇总表（3标）16.12.6返回新" xfId="2660"/>
    <cellStyle name="好_临港所_养护三标桥梁河道分部明细-改16.6.8_桥梁按河道进行编号16.6.13-给养护单位校对-三标返回_2017年区管农桥养护设施工程量汇总表（3标）16.12.6返回新_20171018-573座养护资金汇总表附表+资金拨付附表" xfId="2661"/>
    <cellStyle name="好_临港所_养护三标桥梁河道分部明细-改16.6.8_桥梁按河道进行编号16.6.13-给养护单位校对-三标返回_2017年区管农桥养护设施工程量汇总表（3标）16.12.6返回新_20180422朝农公路桥养护经费" xfId="2662"/>
    <cellStyle name="好_临港所_养护三标桥梁河道分部明细-改16.6.8_桥梁按河道进行编号16.6.13-给养护单位校对-三标返回_2017年区管农桥养护设施工程量汇总表（3标）16.12.6返回新_养护三标报价清单、明细表171010" xfId="2663"/>
    <cellStyle name="好_临港所_张家浜两侧（代防汛通道）接管桥梁明细表+养护经费" xfId="2664"/>
    <cellStyle name="好_临港所_赵家沟防汛通道7座接管桥梁明细表+养护经费" xfId="2665"/>
    <cellStyle name="好_南汇所" xfId="2666"/>
    <cellStyle name="好_南汇所2013年中检查各镇考核评分表（已打分）" xfId="2667"/>
    <cellStyle name="好_南片二标6.17" xfId="2668"/>
    <cellStyle name="好_桥梁养护经费定额(增加工程量)" xfId="2669"/>
    <cellStyle name="好_三林所" xfId="2670"/>
    <cellStyle name="好_三林所_16.11.10-580座桥梁基本信息表" xfId="2671"/>
    <cellStyle name="好_三林所_17年1标报价-每桥报价清单、明细表17年7月" xfId="2672"/>
    <cellStyle name="好_三林所_17年3标报价-每桥报价清单、明细表17年7月" xfId="2673"/>
    <cellStyle name="好_三林所_17年新2标报价-每座桥计算、明细表2017年10月" xfId="2674"/>
    <cellStyle name="好_三林所_1标2017.4.1-2017.7 .31养护经费" xfId="2675"/>
    <cellStyle name="好_三林所_2016年1标区管农桥养护投标价" xfId="2676"/>
    <cellStyle name="好_三林所_20171018-573座养护资金汇总表附表+资金拨付附表" xfId="2677"/>
    <cellStyle name="好_三林所_2017年区管农桥养护设施工程量汇总表（2标）16.11.22返回" xfId="2678"/>
    <cellStyle name="好_三林所_2017年区管农桥养护设施工程量汇总表（2标）16.11.22返回_20171018-573座养护资金汇总表附表+资金拨付附表" xfId="2679"/>
    <cellStyle name="好_三林所_2017年区管农桥养护设施工程量汇总表（2标）16.11.22返回_20180422朝农公路桥养护经费" xfId="2680"/>
    <cellStyle name="好_三林所_2017年区管农桥养护设施工程量汇总表（2标）16.11.22返回_养护三标报价清单、明细表171010" xfId="2681"/>
    <cellStyle name="好_三林所_2017年区管农桥养护设施工程量汇总表（3标）16.12.6返回新" xfId="2682"/>
    <cellStyle name="好_三林所_2017年区管农桥养护设施工程量汇总表（3标）16.12.6返回新_20171018-573座养护资金汇总表附表+资金拨付附表" xfId="2683"/>
    <cellStyle name="好_三林所_2017年区管农桥养护设施工程量汇总表（3标）16.12.6返回新_20180422朝农公路桥养护经费" xfId="2684"/>
    <cellStyle name="好_三林所_2017年区管农桥养护设施工程量汇总表（3标）16.12.6返回新_养护三标报价清单、明细表171010" xfId="2685"/>
    <cellStyle name="好_三林所_2标2017.4.1-2017.7 .31养护经费" xfId="2686"/>
    <cellStyle name="好_三林所_3标大芦线设施量明细+经费16.9.29" xfId="2687"/>
    <cellStyle name="好_三林所_3标大芦线设施量明细+经费16.9.29_1标2017.4.1-2017.7 .31养护经费" xfId="2688"/>
    <cellStyle name="好_三林所_3标大芦线设施量明细+经费16.9.29_张家浜两侧（代防汛通道）接管桥梁明细表+养护经费" xfId="2689"/>
    <cellStyle name="好_三林所_3标大芦线设施量明细+经费16.9.29_赵家沟防汛通道7座接管桥梁明细表+养护经费" xfId="2690"/>
    <cellStyle name="好_三林所_第二季度河道考核情况（周浦所）" xfId="2691"/>
    <cellStyle name="好_三林所_附表：农桥养护资金汇总表+明细表" xfId="2692"/>
    <cellStyle name="好_三林所_扣三标五丰路桥养护资金2016年1月份2018年5月" xfId="2693"/>
    <cellStyle name="好_三林所_南汇所2013年中检查各镇考核评分表（已打分）" xfId="2694"/>
    <cellStyle name="好_三林所_南片二标6.17" xfId="2695"/>
    <cellStyle name="好_三林所_外环运河、长界港接管桥梁明细表+养护经费9.30" xfId="2696"/>
    <cellStyle name="好_三林所_修正  附表2：区管农桥养护设施工程量汇总表（1标）10.26" xfId="2697"/>
    <cellStyle name="好_三林所_养护二标桥梁河道分部明细16.6.8" xfId="2698"/>
    <cellStyle name="好_三林所_养护二标桥梁河道分部明细16.6.8_桥梁按河道进行编号16.6.13-给养护单位校对-三标返回" xfId="2699"/>
    <cellStyle name="好_三林所_养护二标桥梁河道分部明细16.6.8_桥梁按河道进行编号16.6.13-给养护单位校对-三标返回_2017年区管农桥养护设施工程量汇总表（2标）16.11.22返回" xfId="2700"/>
    <cellStyle name="好_三林所_养护二标桥梁河道分部明细16.6.8_桥梁按河道进行编号16.6.13-给养护单位校对-三标返回_2017年区管农桥养护设施工程量汇总表（2标）16.11.22返回_20171018-573座养护资金汇总表附表+资金拨付附表" xfId="2701"/>
    <cellStyle name="好_三林所_养护二标桥梁河道分部明细16.6.8_桥梁按河道进行编号16.6.13-给养护单位校对-三标返回_2017年区管农桥养护设施工程量汇总表（2标）16.11.22返回_20180422朝农公路桥养护经费" xfId="2702"/>
    <cellStyle name="好_三林所_养护二标桥梁河道分部明细16.6.8_桥梁按河道进行编号16.6.13-给养护单位校对-三标返回_2017年区管农桥养护设施工程量汇总表（2标）16.11.22返回_养护三标报价清单、明细表171010" xfId="2703"/>
    <cellStyle name="好_三林所_养护二标桥梁河道分部明细16.6.8_桥梁按河道进行编号16.6.13-给养护单位校对-三标返回_2017年区管农桥养护设施工程量汇总表（3标）16.12.6返回新" xfId="2704"/>
    <cellStyle name="好_三林所_养护二标桥梁河道分部明细16.6.8_桥梁按河道进行编号16.6.13-给养护单位校对-三标返回_2017年区管农桥养护设施工程量汇总表（3标）16.12.6返回新_20171018-573座养护资金汇总表附表+资金拨付附表" xfId="2705"/>
    <cellStyle name="好_三林所_养护二标桥梁河道分部明细16.6.8_桥梁按河道进行编号16.6.13-给养护单位校对-三标返回_2017年区管农桥养护设施工程量汇总表（3标）16.12.6返回新_20180422朝农公路桥养护经费" xfId="2706"/>
    <cellStyle name="好_三林所_养护二标桥梁河道分部明细16.6.8_桥梁按河道进行编号16.6.13-给养护单位校对-三标返回_2017年区管农桥养护设施工程量汇总表（3标）16.12.6返回新_养护三标报价清单、明细表171010" xfId="2707"/>
    <cellStyle name="好_三林所_养护三标报价清单、明细表171010" xfId="2708"/>
    <cellStyle name="好_三林所_养护三标桥梁河道分部明细-改16.6.8" xfId="2709"/>
    <cellStyle name="好_三林所_养护三标桥梁河道分部明细-改16.6.8_桥梁按河道进行编号16.6.13-给养护单位校对-三标返回" xfId="2710"/>
    <cellStyle name="好_三林所_养护三标桥梁河道分部明细-改16.6.8_桥梁按河道进行编号16.6.13-给养护单位校对-三标返回_2017年区管农桥养护设施工程量汇总表（2标）16.11.22返回" xfId="2711"/>
    <cellStyle name="好_三林所_养护三标桥梁河道分部明细-改16.6.8_桥梁按河道进行编号16.6.13-给养护单位校对-三标返回_2017年区管农桥养护设施工程量汇总表（2标）16.11.22返回_20171018-573座养护资金汇总表附表+资金拨付附表" xfId="2712"/>
    <cellStyle name="好_三林所_养护三标桥梁河道分部明细-改16.6.8_桥梁按河道进行编号16.6.13-给养护单位校对-三标返回_2017年区管农桥养护设施工程量汇总表（2标）16.11.22返回_20180422朝农公路桥养护经费" xfId="2713"/>
    <cellStyle name="好_三林所_养护三标桥梁河道分部明细-改16.6.8_桥梁按河道进行编号16.6.13-给养护单位校对-三标返回_2017年区管农桥养护设施工程量汇总表（2标）16.11.22返回_养护三标报价清单、明细表171010" xfId="2714"/>
    <cellStyle name="好_三林所_养护三标桥梁河道分部明细-改16.6.8_桥梁按河道进行编号16.6.13-给养护单位校对-三标返回_2017年区管农桥养护设施工程量汇总表（3标）16.12.6返回新" xfId="2715"/>
    <cellStyle name="好_三林所_养护三标桥梁河道分部明细-改16.6.8_桥梁按河道进行编号16.6.13-给养护单位校对-三标返回_2017年区管农桥养护设施工程量汇总表（3标）16.12.6返回新_20171018-573座养护资金汇总表附表+资金拨付附表" xfId="2716"/>
    <cellStyle name="好_三林所_养护三标桥梁河道分部明细-改16.6.8_桥梁按河道进行编号16.6.13-给养护单位校对-三标返回_2017年区管农桥养护设施工程量汇总表（3标）16.12.6返回新_20180422朝农公路桥养护经费" xfId="2717"/>
    <cellStyle name="好_三林所_养护三标桥梁河道分部明细-改16.6.8_桥梁按河道进行编号16.6.13-给养护单位校对-三标返回_2017年区管农桥养护设施工程量汇总表（3标）16.12.6返回新_养护三标报价清单、明细表171010" xfId="2718"/>
    <cellStyle name="好_三林所_张家浜两侧（代防汛通道）接管桥梁明细表+养护经费" xfId="2719"/>
    <cellStyle name="好_三林所_赵家沟防汛通道7座接管桥梁明细表+养护经费" xfId="2720"/>
    <cellStyle name="好_三林镇" xfId="2721"/>
    <cellStyle name="好_三林镇三民村创建样板村创建表" xfId="2722"/>
    <cellStyle name="好_三林镇三民村创建样板村创建表_16.11.10-580座桥梁基本信息表" xfId="2723"/>
    <cellStyle name="好_三林镇三民村创建样板村创建表_17年1标报价-每桥报价清单、明细表17年7月" xfId="2724"/>
    <cellStyle name="好_三林镇三民村创建样板村创建表_17年3标报价-每桥报价清单、明细表17年7月" xfId="2725"/>
    <cellStyle name="好_三林镇三民村创建样板村创建表_17年新2标报价-每座桥计算、明细表2017年10月" xfId="2726"/>
    <cellStyle name="好_三林镇三民村创建样板村创建表_1标2017.4.1-2017.7 .31养护经费" xfId="2727"/>
    <cellStyle name="好_三林镇三民村创建样板村创建表_2016年1标区管农桥养护投标价" xfId="2728"/>
    <cellStyle name="好_三林镇三民村创建样板村创建表_20171018-573座养护资金汇总表附表+资金拨付附表" xfId="2729"/>
    <cellStyle name="好_三林镇三民村创建样板村创建表_2017年区管农桥养护设施工程量汇总表（2标）16.11.22返回" xfId="2730"/>
    <cellStyle name="好_三林镇三民村创建样板村创建表_2017年区管农桥养护设施工程量汇总表（2标）16.11.22返回_20171018-573座养护资金汇总表附表+资金拨付附表" xfId="2731"/>
    <cellStyle name="好_三林镇三民村创建样板村创建表_2017年区管农桥养护设施工程量汇总表（2标）16.11.22返回_20180422朝农公路桥养护经费" xfId="2732"/>
    <cellStyle name="好_三林镇三民村创建样板村创建表_2017年区管农桥养护设施工程量汇总表（2标）16.11.22返回_养护三标报价清单、明细表171010" xfId="2733"/>
    <cellStyle name="好_三林镇三民村创建样板村创建表_2017年区管农桥养护设施工程量汇总表（3标）16.12.6返回新" xfId="2734"/>
    <cellStyle name="好_三林镇三民村创建样板村创建表_2017年区管农桥养护设施工程量汇总表（3标）16.12.6返回新_20171018-573座养护资金汇总表附表+资金拨付附表" xfId="2735"/>
    <cellStyle name="好_三林镇三民村创建样板村创建表_2017年区管农桥养护设施工程量汇总表（3标）16.12.6返回新_20180422朝农公路桥养护经费" xfId="2736"/>
    <cellStyle name="好_三林镇三民村创建样板村创建表_2017年区管农桥养护设施工程量汇总表（3标）16.12.6返回新_养护三标报价清单、明细表171010" xfId="2737"/>
    <cellStyle name="好_三林镇三民村创建样板村创建表_2标2017.4.1-2017.7 .31养护经费" xfId="2738"/>
    <cellStyle name="好_三林镇三民村创建样板村创建表_3标大芦线设施量明细+经费16.9.29" xfId="2739"/>
    <cellStyle name="好_三林镇三民村创建样板村创建表_3标大芦线设施量明细+经费16.9.29_1标2017.4.1-2017.7 .31养护经费" xfId="2740"/>
    <cellStyle name="好_三林镇三民村创建样板村创建表_3标大芦线设施量明细+经费16.9.29_张家浜两侧（代防汛通道）接管桥梁明细表+养护经费" xfId="2741"/>
    <cellStyle name="好_三林镇三民村创建样板村创建表_3标大芦线设施量明细+经费16.9.29_赵家沟防汛通道7座接管桥梁明细表+养护经费" xfId="2742"/>
    <cellStyle name="好_三林镇三民村创建样板村创建表_附表：农桥养护资金汇总表+明细表" xfId="2743"/>
    <cellStyle name="好_三林镇三民村创建样板村创建表_扣三标五丰路桥养护资金2016年1月份2018年5月" xfId="2744"/>
    <cellStyle name="好_三林镇三民村创建样板村创建表_南片二标6.17" xfId="2745"/>
    <cellStyle name="好_三林镇三民村创建样板村创建表_外环运河、长界港接管桥梁明细表+养护经费9.30" xfId="2746"/>
    <cellStyle name="好_三林镇三民村创建样板村创建表_修正  附表2：区管农桥养护设施工程量汇总表（1标）10.26" xfId="2747"/>
    <cellStyle name="好_三林镇三民村创建样板村创建表_养护二标桥梁河道分部明细16.6.8" xfId="2748"/>
    <cellStyle name="好_三林镇三民村创建样板村创建表_养护二标桥梁河道分部明细16.6.8_桥梁按河道进行编号16.6.13-给养护单位校对-三标返回" xfId="2749"/>
    <cellStyle name="好_三林镇三民村创建样板村创建表_养护二标桥梁河道分部明细16.6.8_桥梁按河道进行编号16.6.13-给养护单位校对-三标返回_2017年区管农桥养护设施工程量汇总表（2标）16.11.22返回" xfId="2750"/>
    <cellStyle name="好_三林镇三民村创建样板村创建表_养护二标桥梁河道分部明细16.6.8_桥梁按河道进行编号16.6.13-给养护单位校对-三标返回_2017年区管农桥养护设施工程量汇总表（2标）16.11.22返回_20171018-573座养护资金汇总表附表+资金拨付附表" xfId="2751"/>
    <cellStyle name="好_三林镇三民村创建样板村创建表_养护二标桥梁河道分部明细16.6.8_桥梁按河道进行编号16.6.13-给养护单位校对-三标返回_2017年区管农桥养护设施工程量汇总表（2标）16.11.22返回_20180422朝农公路桥养护经费" xfId="2752"/>
    <cellStyle name="好_三林镇三民村创建样板村创建表_养护二标桥梁河道分部明细16.6.8_桥梁按河道进行编号16.6.13-给养护单位校对-三标返回_2017年区管农桥养护设施工程量汇总表（2标）16.11.22返回_养护三标报价清单、明细表171010" xfId="2753"/>
    <cellStyle name="好_三林镇三民村创建样板村创建表_养护二标桥梁河道分部明细16.6.8_桥梁按河道进行编号16.6.13-给养护单位校对-三标返回_2017年区管农桥养护设施工程量汇总表（3标）16.12.6返回新" xfId="2754"/>
    <cellStyle name="好_三林镇三民村创建样板村创建表_养护二标桥梁河道分部明细16.6.8_桥梁按河道进行编号16.6.13-给养护单位校对-三标返回_2017年区管农桥养护设施工程量汇总表（3标）16.12.6返回新_20171018-573座养护资金汇总表附表+资金拨付附表" xfId="2755"/>
    <cellStyle name="好_三林镇三民村创建样板村创建表_养护二标桥梁河道分部明细16.6.8_桥梁按河道进行编号16.6.13-给养护单位校对-三标返回_2017年区管农桥养护设施工程量汇总表（3标）16.12.6返回新_20180422朝农公路桥养护经费" xfId="2756"/>
    <cellStyle name="好_三林镇三民村创建样板村创建表_养护二标桥梁河道分部明细16.6.8_桥梁按河道进行编号16.6.13-给养护单位校对-三标返回_2017年区管农桥养护设施工程量汇总表（3标）16.12.6返回新_养护三标报价清单、明细表171010" xfId="2757"/>
    <cellStyle name="好_三林镇三民村创建样板村创建表_养护三标报价清单、明细表171010" xfId="2758"/>
    <cellStyle name="好_三林镇三民村创建样板村创建表_养护三标桥梁河道分部明细-改16.6.8" xfId="2759"/>
    <cellStyle name="好_三林镇三民村创建样板村创建表_养护三标桥梁河道分部明细-改16.6.8_桥梁按河道进行编号16.6.13-给养护单位校对-三标返回" xfId="2760"/>
    <cellStyle name="好_三林镇三民村创建样板村创建表_养护三标桥梁河道分部明细-改16.6.8_桥梁按河道进行编号16.6.13-给养护单位校对-三标返回_2017年区管农桥养护设施工程量汇总表（2标）16.11.22返回" xfId="2761"/>
    <cellStyle name="好_三林镇三民村创建样板村创建表_养护三标桥梁河道分部明细-改16.6.8_桥梁按河道进行编号16.6.13-给养护单位校对-三标返回_2017年区管农桥养护设施工程量汇总表（2标）16.11.22返回_20171018-573座养护资金汇总表附表+资金拨付附表" xfId="2762"/>
    <cellStyle name="好_三林镇三民村创建样板村创建表_养护三标桥梁河道分部明细-改16.6.8_桥梁按河道进行编号16.6.13-给养护单位校对-三标返回_2017年区管农桥养护设施工程量汇总表（2标）16.11.22返回_20180422朝农公路桥养护经费" xfId="2763"/>
    <cellStyle name="好_三林镇三民村创建样板村创建表_养护三标桥梁河道分部明细-改16.6.8_桥梁按河道进行编号16.6.13-给养护单位校对-三标返回_2017年区管农桥养护设施工程量汇总表（2标）16.11.22返回_养护三标报价清单、明细表171010" xfId="2764"/>
    <cellStyle name="好_三林镇三民村创建样板村创建表_养护三标桥梁河道分部明细-改16.6.8_桥梁按河道进行编号16.6.13-给养护单位校对-三标返回_2017年区管农桥养护设施工程量汇总表（3标）16.12.6返回新" xfId="2765"/>
    <cellStyle name="好_三林镇三民村创建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2766"/>
    <cellStyle name="好_三林镇三民村创建样板村创建表_养护三标桥梁河道分部明细-改16.6.8_桥梁按河道进行编号16.6.13-给养护单位校对-三标返回_2017年区管农桥养护设施工程量汇总表（3标）16.12.6返回新_20180422朝农公路桥养护经费" xfId="2767"/>
    <cellStyle name="好_三林镇三民村创建样板村创建表_养护三标桥梁河道分部明细-改16.6.8_桥梁按河道进行编号16.6.13-给养护单位校对-三标返回_2017年区管农桥养护设施工程量汇总表（3标）16.12.6返回新_养护三标报价清单、明细表171010" xfId="2768"/>
    <cellStyle name="好_三林镇三民村创建样板村创建表_张家浜两侧（代防汛通道）接管桥梁明细表+养护经费" xfId="2769"/>
    <cellStyle name="好_三林镇三民村创建样板村创建表_赵家沟防汛通道7座接管桥梁明细表+养护经费" xfId="2770"/>
    <cellStyle name="好_设施科工程性项目2015年储备库计划表" xfId="2771"/>
    <cellStyle name="好_唐镇" xfId="2772"/>
    <cellStyle name="好_外环运河、长界港接管桥梁明细表+养护经费9.30" xfId="2773"/>
    <cellStyle name="好_修正  附表2：区管农桥养护设施工程量汇总表（1标）10.26" xfId="2774"/>
    <cellStyle name="好_养护二标桥梁河道分部明细16.6.8" xfId="2775"/>
    <cellStyle name="好_养护二标桥梁河道分部明细16.6.8_桥梁按河道进行编号16.6.13-给养护单位校对-三标返回" xfId="2776"/>
    <cellStyle name="好_养护二标桥梁河道分部明细16.6.8_桥梁按河道进行编号16.6.13-给养护单位校对-三标返回_2017年区管农桥养护设施工程量汇总表（2标）16.11.22返回" xfId="2777"/>
    <cellStyle name="好_养护二标桥梁河道分部明细16.6.8_桥梁按河道进行编号16.6.13-给养护单位校对-三标返回_2017年区管农桥养护设施工程量汇总表（2标）16.11.22返回_20171018-573座养护资金汇总表附表+资金拨付附表" xfId="2778"/>
    <cellStyle name="好_养护二标桥梁河道分部明细16.6.8_桥梁按河道进行编号16.6.13-给养护单位校对-三标返回_2017年区管农桥养护设施工程量汇总表（2标）16.11.22返回_20180422朝农公路桥养护经费" xfId="2779"/>
    <cellStyle name="好_养护二标桥梁河道分部明细16.6.8_桥梁按河道进行编号16.6.13-给养护单位校对-三标返回_2017年区管农桥养护设施工程量汇总表（2标）16.11.22返回_养护三标报价清单、明细表171010" xfId="2780"/>
    <cellStyle name="好_养护二标桥梁河道分部明细16.6.8_桥梁按河道进行编号16.6.13-给养护单位校对-三标返回_2017年区管农桥养护设施工程量汇总表（3标）16.12.6返回新" xfId="2781"/>
    <cellStyle name="好_养护二标桥梁河道分部明细16.6.8_桥梁按河道进行编号16.6.13-给养护单位校对-三标返回_2017年区管农桥养护设施工程量汇总表（3标）16.12.6返回新_20171018-573座养护资金汇总表附表+资金拨付附表" xfId="2782"/>
    <cellStyle name="好_养护二标桥梁河道分部明细16.6.8_桥梁按河道进行编号16.6.13-给养护单位校对-三标返回_2017年区管农桥养护设施工程量汇总表（3标）16.12.6返回新_20180422朝农公路桥养护经费" xfId="2783"/>
    <cellStyle name="好_养护二标桥梁河道分部明细16.6.8_桥梁按河道进行编号16.6.13-给养护单位校对-三标返回_2017年区管农桥养护设施工程量汇总表（3标）16.12.6返回新_养护三标报价清单、明细表171010" xfId="2784"/>
    <cellStyle name="好_养护三标桥梁河道分部明细-改16.6.8" xfId="2785"/>
    <cellStyle name="好_养护三标桥梁河道分部明细-改16.6.8_桥梁按河道进行编号16.6.13-给养护单位校对-三标返回" xfId="2786"/>
    <cellStyle name="好_养护三标桥梁河道分部明细-改16.6.8_桥梁按河道进行编号16.6.13-给养护单位校对-三标返回_2017年区管农桥养护设施工程量汇总表（2标）16.11.22返回" xfId="2787"/>
    <cellStyle name="好_养护三标桥梁河道分部明细-改16.6.8_桥梁按河道进行编号16.6.13-给养护单位校对-三标返回_2017年区管农桥养护设施工程量汇总表（2标）16.11.22返回_20171018-573座养护资金汇总表附表+资金拨付附表" xfId="2788"/>
    <cellStyle name="好_养护三标桥梁河道分部明细-改16.6.8_桥梁按河道进行编号16.6.13-给养护单位校对-三标返回_2017年区管农桥养护设施工程量汇总表（2标）16.11.22返回_20180422朝农公路桥养护经费" xfId="2789"/>
    <cellStyle name="好_养护三标桥梁河道分部明细-改16.6.8_桥梁按河道进行编号16.6.13-给养护单位校对-三标返回_2017年区管农桥养护设施工程量汇总表（2标）16.11.22返回_养护三标报价清单、明细表171010" xfId="2790"/>
    <cellStyle name="好_养护三标桥梁河道分部明细-改16.6.8_桥梁按河道进行编号16.6.13-给养护单位校对-三标返回_2017年区管农桥养护设施工程量汇总表（3标）16.12.6返回新" xfId="2791"/>
    <cellStyle name="好_养护三标桥梁河道分部明细-改16.6.8_桥梁按河道进行编号16.6.13-给养护单位校对-三标返回_2017年区管农桥养护设施工程量汇总表（3标）16.12.6返回新_20171018-573座养护资金汇总表附表+资金拨付附表" xfId="2792"/>
    <cellStyle name="好_养护三标桥梁河道分部明细-改16.6.8_桥梁按河道进行编号16.6.13-给养护单位校对-三标返回_2017年区管农桥养护设施工程量汇总表（3标）16.12.6返回新_20180422朝农公路桥养护经费" xfId="2793"/>
    <cellStyle name="好_养护三标桥梁河道分部明细-改16.6.8_桥梁按河道进行编号16.6.13-给养护单位校对-三标返回_2017年区管农桥养护设施工程量汇总表（3标）16.12.6返回新_养护三标报价清单、明细表171010" xfId="2794"/>
    <cellStyle name="好_养护设施增加明细表（北片）Book1" xfId="2795"/>
    <cellStyle name="好_样板村(曹路)" xfId="2796"/>
    <cellStyle name="好_样板村(曹路)_16.11.10-580座桥梁基本信息表" xfId="2797"/>
    <cellStyle name="好_样板村(曹路)_17年1标报价-每桥报价清单、明细表17年7月" xfId="2798"/>
    <cellStyle name="好_样板村(曹路)_17年3标报价-每桥报价清单、明细表17年7月" xfId="2799"/>
    <cellStyle name="好_样板村(曹路)_17年新2标报价-每座桥计算、明细表2017年10月" xfId="2800"/>
    <cellStyle name="好_样板村(曹路)_1标2017.4.1-2017.7 .31养护经费" xfId="2801"/>
    <cellStyle name="好_样板村(曹路)_2016年1标区管农桥养护投标价" xfId="2802"/>
    <cellStyle name="好_样板村(曹路)_20171018-573座养护资金汇总表附表+资金拨付附表" xfId="2803"/>
    <cellStyle name="好_样板村(曹路)_2017年区管农桥养护设施工程量汇总表（2标）16.11.22返回" xfId="2804"/>
    <cellStyle name="好_样板村(曹路)_2017年区管农桥养护设施工程量汇总表（2标）16.11.22返回_20171018-573座养护资金汇总表附表+资金拨付附表" xfId="2805"/>
    <cellStyle name="好_样板村(曹路)_2017年区管农桥养护设施工程量汇总表（2标）16.11.22返回_20180422朝农公路桥养护经费" xfId="2806"/>
    <cellStyle name="好_样板村(曹路)_2017年区管农桥养护设施工程量汇总表（2标）16.11.22返回_养护三标报价清单、明细表171010" xfId="2807"/>
    <cellStyle name="好_样板村(曹路)_2017年区管农桥养护设施工程量汇总表（3标）16.12.6返回新" xfId="2808"/>
    <cellStyle name="好_样板村(曹路)_2017年区管农桥养护设施工程量汇总表（3标）16.12.6返回新_20171018-573座养护资金汇总表附表+资金拨付附表" xfId="2809"/>
    <cellStyle name="好_样板村(曹路)_2017年区管农桥养护设施工程量汇总表（3标）16.12.6返回新_20180422朝农公路桥养护经费" xfId="2810"/>
    <cellStyle name="好_样板村(曹路)_2017年区管农桥养护设施工程量汇总表（3标）16.12.6返回新_养护三标报价清单、明细表171010" xfId="2811"/>
    <cellStyle name="好_样板村(曹路)_2标2017.4.1-2017.7 .31养护经费" xfId="2812"/>
    <cellStyle name="好_样板村(曹路)_3标大芦线设施量明细+经费16.9.29" xfId="2813"/>
    <cellStyle name="好_样板村(曹路)_3标大芦线设施量明细+经费16.9.29_1标2017.4.1-2017.7 .31养护经费" xfId="2814"/>
    <cellStyle name="好_样板村(曹路)_3标大芦线设施量明细+经费16.9.29_张家浜两侧（代防汛通道）接管桥梁明细表+养护经费" xfId="2815"/>
    <cellStyle name="好_样板村(曹路)_3标大芦线设施量明细+经费16.9.29_赵家沟防汛通道7座接管桥梁明细表+养护经费" xfId="2816"/>
    <cellStyle name="好_样板村(曹路)_第二季度河道考核情况（周浦所）" xfId="2817"/>
    <cellStyle name="好_样板村(曹路)_附表：农桥养护资金汇总表+明细表" xfId="2818"/>
    <cellStyle name="好_样板村(曹路)_扣三标五丰路桥养护资金2016年1月份2018年5月" xfId="2819"/>
    <cellStyle name="好_样板村(曹路)_南汇所2013年中检查各镇考核评分表（已打分）" xfId="2820"/>
    <cellStyle name="好_样板村(曹路)_南片二标6.17" xfId="2821"/>
    <cellStyle name="好_样板村(曹路)_外环运河、长界港接管桥梁明细表+养护经费9.30" xfId="2822"/>
    <cellStyle name="好_样板村(曹路)_修正  附表2：区管农桥养护设施工程量汇总表（1标）10.26" xfId="2823"/>
    <cellStyle name="好_样板村(曹路)_养护二标桥梁河道分部明细16.6.8" xfId="2824"/>
    <cellStyle name="好_样板村(曹路)_养护二标桥梁河道分部明细16.6.8_桥梁按河道进行编号16.6.13-给养护单位校对-三标返回" xfId="2825"/>
    <cellStyle name="好_样板村(曹路)_养护二标桥梁河道分部明细16.6.8_桥梁按河道进行编号16.6.13-给养护单位校对-三标返回_2017年区管农桥养护设施工程量汇总表（2标）16.11.22返回" xfId="2826"/>
    <cellStyle name="好_样板村(曹路)_养护二标桥梁河道分部明细16.6.8_桥梁按河道进行编号16.6.13-给养护单位校对-三标返回_2017年区管农桥养护设施工程量汇总表（2标）16.11.22返回_20171018-573座养护资金汇总表附表+资金拨付附表" xfId="2827"/>
    <cellStyle name="好_样板村(曹路)_养护二标桥梁河道分部明细16.6.8_桥梁按河道进行编号16.6.13-给养护单位校对-三标返回_2017年区管农桥养护设施工程量汇总表（2标）16.11.22返回_20180422朝农公路桥养护经费" xfId="2828"/>
    <cellStyle name="好_样板村(曹路)_养护二标桥梁河道分部明细16.6.8_桥梁按河道进行编号16.6.13-给养护单位校对-三标返回_2017年区管农桥养护设施工程量汇总表（2标）16.11.22返回_养护三标报价清单、明细表171010" xfId="2829"/>
    <cellStyle name="好_样板村(曹路)_养护二标桥梁河道分部明细16.6.8_桥梁按河道进行编号16.6.13-给养护单位校对-三标返回_2017年区管农桥养护设施工程量汇总表（3标）16.12.6返回新" xfId="2830"/>
    <cellStyle name="好_样板村(曹路)_养护二标桥梁河道分部明细16.6.8_桥梁按河道进行编号16.6.13-给养护单位校对-三标返回_2017年区管农桥养护设施工程量汇总表（3标）16.12.6返回新_20171018-573座养护资金汇总表附表+资金拨付附表" xfId="2831"/>
    <cellStyle name="好_样板村(曹路)_养护二标桥梁河道分部明细16.6.8_桥梁按河道进行编号16.6.13-给养护单位校对-三标返回_2017年区管农桥养护设施工程量汇总表（3标）16.12.6返回新_20180422朝农公路桥养护经费" xfId="2832"/>
    <cellStyle name="好_样板村(曹路)_养护二标桥梁河道分部明细16.6.8_桥梁按河道进行编号16.6.13-给养护单位校对-三标返回_2017年区管农桥养护设施工程量汇总表（3标）16.12.6返回新_养护三标报价清单、明细表171010" xfId="2833"/>
    <cellStyle name="好_样板村(曹路)_养护三标报价清单、明细表171010" xfId="2834"/>
    <cellStyle name="好_样板村(曹路)_养护三标桥梁河道分部明细-改16.6.8" xfId="2835"/>
    <cellStyle name="好_样板村(曹路)_养护三标桥梁河道分部明细-改16.6.8_桥梁按河道进行编号16.6.13-给养护单位校对-三标返回" xfId="2836"/>
    <cellStyle name="好_样板村(曹路)_养护三标桥梁河道分部明细-改16.6.8_桥梁按河道进行编号16.6.13-给养护单位校对-三标返回_2017年区管农桥养护设施工程量汇总表（2标）16.11.22返回" xfId="2837"/>
    <cellStyle name="好_样板村(曹路)_养护三标桥梁河道分部明细-改16.6.8_桥梁按河道进行编号16.6.13-给养护单位校对-三标返回_2017年区管农桥养护设施工程量汇总表（2标）16.11.22返回_20171018-573座养护资金汇总表附表+资金拨付附表" xfId="2838"/>
    <cellStyle name="好_样板村(曹路)_养护三标桥梁河道分部明细-改16.6.8_桥梁按河道进行编号16.6.13-给养护单位校对-三标返回_2017年区管农桥养护设施工程量汇总表（2标）16.11.22返回_20180422朝农公路桥养护经费" xfId="2839"/>
    <cellStyle name="好_样板村(曹路)_养护三标桥梁河道分部明细-改16.6.8_桥梁按河道进行编号16.6.13-给养护单位校对-三标返回_2017年区管农桥养护设施工程量汇总表（2标）16.11.22返回_养护三标报价清单、明细表171010" xfId="2840"/>
    <cellStyle name="好_样板村(曹路)_养护三标桥梁河道分部明细-改16.6.8_桥梁按河道进行编号16.6.13-给养护单位校对-三标返回_2017年区管农桥养护设施工程量汇总表（3标）16.12.6返回新" xfId="2841"/>
    <cellStyle name="好_样板村(曹路)_养护三标桥梁河道分部明细-改16.6.8_桥梁按河道进行编号16.6.13-给养护单位校对-三标返回_2017年区管农桥养护设施工程量汇总表（3标）16.12.6返回新_20171018-573座养护资金汇总表附表+资金拨付附表" xfId="2842"/>
    <cellStyle name="好_样板村(曹路)_养护三标桥梁河道分部明细-改16.6.8_桥梁按河道进行编号16.6.13-给养护单位校对-三标返回_2017年区管农桥养护设施工程量汇总表（3标）16.12.6返回新_20180422朝农公路桥养护经费" xfId="2843"/>
    <cellStyle name="好_样板村(曹路)_养护三标桥梁河道分部明细-改16.6.8_桥梁按河道进行编号16.6.13-给养护单位校对-三标返回_2017年区管农桥养护设施工程量汇总表（3标）16.12.6返回新_养护三标报价清单、明细表171010" xfId="2844"/>
    <cellStyle name="好_样板村(曹路)_张家浜两侧（代防汛通道）接管桥梁明细表+养护经费" xfId="2845"/>
    <cellStyle name="好_样板村(曹路)_赵家沟防汛通道7座接管桥梁明细表+养护经费" xfId="2846"/>
    <cellStyle name="好_样板村（合庆）" xfId="2847"/>
    <cellStyle name="好_样板村（合庆）_16.11.10-580座桥梁基本信息表" xfId="2848"/>
    <cellStyle name="好_样板村（合庆）_17年1标报价-每桥报价清单、明细表17年7月" xfId="2849"/>
    <cellStyle name="好_样板村（合庆）_17年3标报价-每桥报价清单、明细表17年7月" xfId="2850"/>
    <cellStyle name="好_样板村（合庆）_17年新2标报价-每座桥计算、明细表2017年10月" xfId="2851"/>
    <cellStyle name="好_样板村（合庆）_1标2017.4.1-2017.7 .31养护经费" xfId="2852"/>
    <cellStyle name="好_样板村（合庆）_2016年1标区管农桥养护投标价" xfId="2853"/>
    <cellStyle name="好_样板村（合庆）_20171018-573座养护资金汇总表附表+资金拨付附表" xfId="2854"/>
    <cellStyle name="好_样板村（合庆）_2017年区管农桥养护设施工程量汇总表（2标）16.11.22返回" xfId="2855"/>
    <cellStyle name="好_样板村（合庆）_2017年区管农桥养护设施工程量汇总表（2标）16.11.22返回_20171018-573座养护资金汇总表附表+资金拨付附表" xfId="2856"/>
    <cellStyle name="好_样板村（合庆）_2017年区管农桥养护设施工程量汇总表（2标）16.11.22返回_20180422朝农公路桥养护经费" xfId="2857"/>
    <cellStyle name="好_样板村（合庆）_2017年区管农桥养护设施工程量汇总表（2标）16.11.22返回_养护三标报价清单、明细表171010" xfId="2858"/>
    <cellStyle name="好_样板村（合庆）_2017年区管农桥养护设施工程量汇总表（3标）16.12.6返回新" xfId="2859"/>
    <cellStyle name="好_样板村（合庆）_2017年区管农桥养护设施工程量汇总表（3标）16.12.6返回新_20171018-573座养护资金汇总表附表+资金拨付附表" xfId="2860"/>
    <cellStyle name="好_样板村（合庆）_2017年区管农桥养护设施工程量汇总表（3标）16.12.6返回新_20180422朝农公路桥养护经费" xfId="2861"/>
    <cellStyle name="好_样板村（合庆）_2017年区管农桥养护设施工程量汇总表（3标）16.12.6返回新_养护三标报价清单、明细表171010" xfId="2862"/>
    <cellStyle name="好_样板村（合庆）_2标2017.4.1-2017.7 .31养护经费" xfId="2863"/>
    <cellStyle name="好_样板村（合庆）_3标大芦线设施量明细+经费16.9.29" xfId="2864"/>
    <cellStyle name="好_样板村（合庆）_3标大芦线设施量明细+经费16.9.29_1标2017.4.1-2017.7 .31养护经费" xfId="2865"/>
    <cellStyle name="好_样板村（合庆）_3标大芦线设施量明细+经费16.9.29_张家浜两侧（代防汛通道）接管桥梁明细表+养护经费" xfId="2866"/>
    <cellStyle name="好_样板村（合庆）_3标大芦线设施量明细+经费16.9.29_赵家沟防汛通道7座接管桥梁明细表+养护经费" xfId="2867"/>
    <cellStyle name="好_样板村（合庆）_第二季度河道考核情况（周浦所）" xfId="2868"/>
    <cellStyle name="好_样板村（合庆）_附表：农桥养护资金汇总表+明细表" xfId="2869"/>
    <cellStyle name="好_样板村（合庆）_扣三标五丰路桥养护资金2016年1月份2018年5月" xfId="2870"/>
    <cellStyle name="好_样板村（合庆）_南汇所2013年中检查各镇考核评分表（已打分）" xfId="2871"/>
    <cellStyle name="好_样板村（合庆）_南片二标6.17" xfId="2872"/>
    <cellStyle name="好_样板村（合庆）_外环运河、长界港接管桥梁明细表+养护经费9.30" xfId="2873"/>
    <cellStyle name="好_样板村（合庆）_修正  附表2：区管农桥养护设施工程量汇总表（1标）10.26" xfId="2874"/>
    <cellStyle name="好_样板村（合庆）_养护二标桥梁河道分部明细16.6.8" xfId="2875"/>
    <cellStyle name="好_样板村（合庆）_养护二标桥梁河道分部明细16.6.8_桥梁按河道进行编号16.6.13-给养护单位校对-三标返回" xfId="2876"/>
    <cellStyle name="好_样板村（合庆）_养护二标桥梁河道分部明细16.6.8_桥梁按河道进行编号16.6.13-给养护单位校对-三标返回_2017年区管农桥养护设施工程量汇总表（2标）16.11.22返回" xfId="2877"/>
    <cellStyle name="好_样板村（合庆）_养护二标桥梁河道分部明细16.6.8_桥梁按河道进行编号16.6.13-给养护单位校对-三标返回_2017年区管农桥养护设施工程量汇总表（2标）16.11.22返回_20171018-573座养护资金汇总表附表+资金拨付附表" xfId="2878"/>
    <cellStyle name="好_样板村（合庆）_养护二标桥梁河道分部明细16.6.8_桥梁按河道进行编号16.6.13-给养护单位校对-三标返回_2017年区管农桥养护设施工程量汇总表（2标）16.11.22返回_20180422朝农公路桥养护经费" xfId="2879"/>
    <cellStyle name="好_样板村（合庆）_养护二标桥梁河道分部明细16.6.8_桥梁按河道进行编号16.6.13-给养护单位校对-三标返回_2017年区管农桥养护设施工程量汇总表（2标）16.11.22返回_养护三标报价清单、明细表171010" xfId="2880"/>
    <cellStyle name="好_样板村（合庆）_养护二标桥梁河道分部明细16.6.8_桥梁按河道进行编号16.6.13-给养护单位校对-三标返回_2017年区管农桥养护设施工程量汇总表（3标）16.12.6返回新" xfId="2881"/>
    <cellStyle name="好_样板村（合庆）_养护二标桥梁河道分部明细16.6.8_桥梁按河道进行编号16.6.13-给养护单位校对-三标返回_2017年区管农桥养护设施工程量汇总表（3标）16.12.6返回新_20171018-573座养护资金汇总表附表+资金拨付附表" xfId="2882"/>
    <cellStyle name="好_样板村（合庆）_养护二标桥梁河道分部明细16.6.8_桥梁按河道进行编号16.6.13-给养护单位校对-三标返回_2017年区管农桥养护设施工程量汇总表（3标）16.12.6返回新_20180422朝农公路桥养护经费" xfId="2883"/>
    <cellStyle name="好_样板村（合庆）_养护二标桥梁河道分部明细16.6.8_桥梁按河道进行编号16.6.13-给养护单位校对-三标返回_2017年区管农桥养护设施工程量汇总表（3标）16.12.6返回新_养护三标报价清单、明细表171010" xfId="2884"/>
    <cellStyle name="好_样板村（合庆）_养护三标报价清单、明细表171010" xfId="2885"/>
    <cellStyle name="好_样板村（合庆）_养护三标桥梁河道分部明细-改16.6.8" xfId="2886"/>
    <cellStyle name="好_样板村（合庆）_养护三标桥梁河道分部明细-改16.6.8_桥梁按河道进行编号16.6.13-给养护单位校对-三标返回" xfId="2887"/>
    <cellStyle name="好_样板村（合庆）_养护三标桥梁河道分部明细-改16.6.8_桥梁按河道进行编号16.6.13-给养护单位校对-三标返回_2017年区管农桥养护设施工程量汇总表（2标）16.11.22返回" xfId="2888"/>
    <cellStyle name="好_样板村（合庆）_养护三标桥梁河道分部明细-改16.6.8_桥梁按河道进行编号16.6.13-给养护单位校对-三标返回_2017年区管农桥养护设施工程量汇总表（2标）16.11.22返回_20171018-573座养护资金汇总表附表+资金拨付附表" xfId="2889"/>
    <cellStyle name="好_样板村（合庆）_养护三标桥梁河道分部明细-改16.6.8_桥梁按河道进行编号16.6.13-给养护单位校对-三标返回_2017年区管农桥养护设施工程量汇总表（2标）16.11.22返回_20180422朝农公路桥养护经费" xfId="2890"/>
    <cellStyle name="好_样板村（合庆）_养护三标桥梁河道分部明细-改16.6.8_桥梁按河道进行编号16.6.13-给养护单位校对-三标返回_2017年区管农桥养护设施工程量汇总表（2标）16.11.22返回_养护三标报价清单、明细表171010" xfId="2891"/>
    <cellStyle name="好_样板村（合庆）_养护三标桥梁河道分部明细-改16.6.8_桥梁按河道进行编号16.6.13-给养护单位校对-三标返回_2017年区管农桥养护设施工程量汇总表（3标）16.12.6返回新" xfId="2892"/>
    <cellStyle name="好_样板村（合庆）_养护三标桥梁河道分部明细-改16.6.8_桥梁按河道进行编号16.6.13-给养护单位校对-三标返回_2017年区管农桥养护设施工程量汇总表（3标）16.12.6返回新_20171018-573座养护资金汇总表附表+资金拨付附表" xfId="2893"/>
    <cellStyle name="好_样板村（合庆）_养护三标桥梁河道分部明细-改16.6.8_桥梁按河道进行编号16.6.13-给养护单位校对-三标返回_2017年区管农桥养护设施工程量汇总表（3标）16.12.6返回新_20180422朝农公路桥养护经费" xfId="2894"/>
    <cellStyle name="好_样板村（合庆）_养护三标桥梁河道分部明细-改16.6.8_桥梁按河道进行编号16.6.13-给养护单位校对-三标返回_2017年区管农桥养护设施工程量汇总表（3标）16.12.6返回新_养护三标报价清单、明细表171010" xfId="2895"/>
    <cellStyle name="好_样板村（合庆）_张家浜两侧（代防汛通道）接管桥梁明细表+养护经费" xfId="2896"/>
    <cellStyle name="好_样板村（合庆）_赵家沟防汛通道7座接管桥梁明细表+养护经费" xfId="2897"/>
    <cellStyle name="好_样板村(唐镇)" xfId="2898"/>
    <cellStyle name="好_样板村(唐镇)_16.11.10-580座桥梁基本信息表" xfId="2899"/>
    <cellStyle name="好_样板村(唐镇)_17年1标报价-每桥报价清单、明细表17年7月" xfId="2900"/>
    <cellStyle name="好_样板村(唐镇)_17年3标报价-每桥报价清单、明细表17年7月" xfId="2901"/>
    <cellStyle name="好_样板村(唐镇)_17年新2标报价-每座桥计算、明细表2017年10月" xfId="2902"/>
    <cellStyle name="好_样板村(唐镇)_1标2017.4.1-2017.7 .31养护经费" xfId="2903"/>
    <cellStyle name="好_样板村(唐镇)_2016年1标区管农桥养护投标价" xfId="2904"/>
    <cellStyle name="好_样板村(唐镇)_20171018-573座养护资金汇总表附表+资金拨付附表" xfId="2905"/>
    <cellStyle name="好_样板村(唐镇)_2017年区管农桥养护设施工程量汇总表（2标）16.11.22返回" xfId="2906"/>
    <cellStyle name="好_样板村(唐镇)_2017年区管农桥养护设施工程量汇总表（2标）16.11.22返回_20171018-573座养护资金汇总表附表+资金拨付附表" xfId="2907"/>
    <cellStyle name="好_样板村(唐镇)_2017年区管农桥养护设施工程量汇总表（2标）16.11.22返回_20180422朝农公路桥养护经费" xfId="2908"/>
    <cellStyle name="好_样板村(唐镇)_2017年区管农桥养护设施工程量汇总表（2标）16.11.22返回_养护三标报价清单、明细表171010" xfId="2909"/>
    <cellStyle name="好_样板村(唐镇)_2017年区管农桥养护设施工程量汇总表（3标）16.12.6返回新" xfId="2910"/>
    <cellStyle name="好_样板村(唐镇)_2017年区管农桥养护设施工程量汇总表（3标）16.12.6返回新_20171018-573座养护资金汇总表附表+资金拨付附表" xfId="2911"/>
    <cellStyle name="好_样板村(唐镇)_2017年区管农桥养护设施工程量汇总表（3标）16.12.6返回新_20180422朝农公路桥养护经费" xfId="2912"/>
    <cellStyle name="好_样板村(唐镇)_2017年区管农桥养护设施工程量汇总表（3标）16.12.6返回新_养护三标报价清单、明细表171010" xfId="2913"/>
    <cellStyle name="好_样板村(唐镇)_2标2017.4.1-2017.7 .31养护经费" xfId="2914"/>
    <cellStyle name="好_样板村(唐镇)_3标大芦线设施量明细+经费16.9.29" xfId="2915"/>
    <cellStyle name="好_样板村(唐镇)_3标大芦线设施量明细+经费16.9.29_1标2017.4.1-2017.7 .31养护经费" xfId="2916"/>
    <cellStyle name="好_样板村(唐镇)_3标大芦线设施量明细+经费16.9.29_张家浜两侧（代防汛通道）接管桥梁明细表+养护经费" xfId="2917"/>
    <cellStyle name="好_样板村(唐镇)_3标大芦线设施量明细+经费16.9.29_赵家沟防汛通道7座接管桥梁明细表+养护经费" xfId="2918"/>
    <cellStyle name="好_样板村(唐镇)_第二季度河道考核情况（周浦所）" xfId="2919"/>
    <cellStyle name="好_样板村(唐镇)_附表：农桥养护资金汇总表+明细表" xfId="2920"/>
    <cellStyle name="好_样板村(唐镇)_扣三标五丰路桥养护资金2016年1月份2018年5月" xfId="2921"/>
    <cellStyle name="好_样板村(唐镇)_南汇所2013年中检查各镇考核评分表（已打分）" xfId="2922"/>
    <cellStyle name="好_样板村(唐镇)_南片二标6.17" xfId="2923"/>
    <cellStyle name="好_样板村(唐镇)_外环运河、长界港接管桥梁明细表+养护经费9.30" xfId="2924"/>
    <cellStyle name="好_样板村(唐镇)_修正  附表2：区管农桥养护设施工程量汇总表（1标）10.26" xfId="2925"/>
    <cellStyle name="好_样板村(唐镇)_养护二标桥梁河道分部明细16.6.8" xfId="2926"/>
    <cellStyle name="好_样板村(唐镇)_养护二标桥梁河道分部明细16.6.8_桥梁按河道进行编号16.6.13-给养护单位校对-三标返回" xfId="2927"/>
    <cellStyle name="好_样板村(唐镇)_养护二标桥梁河道分部明细16.6.8_桥梁按河道进行编号16.6.13-给养护单位校对-三标返回_2017年区管农桥养护设施工程量汇总表（2标）16.11.22返回" xfId="2928"/>
    <cellStyle name="好_样板村(唐镇)_养护二标桥梁河道分部明细16.6.8_桥梁按河道进行编号16.6.13-给养护单位校对-三标返回_2017年区管农桥养护设施工程量汇总表（2标）16.11.22返回_20171018-573座养护资金汇总表附表+资金拨付附表" xfId="2929"/>
    <cellStyle name="好_样板村(唐镇)_养护二标桥梁河道分部明细16.6.8_桥梁按河道进行编号16.6.13-给养护单位校对-三标返回_2017年区管农桥养护设施工程量汇总表（2标）16.11.22返回_20180422朝农公路桥养护经费" xfId="2930"/>
    <cellStyle name="好_样板村(唐镇)_养护二标桥梁河道分部明细16.6.8_桥梁按河道进行编号16.6.13-给养护单位校对-三标返回_2017年区管农桥养护设施工程量汇总表（2标）16.11.22返回_养护三标报价清单、明细表171010" xfId="2931"/>
    <cellStyle name="好_样板村(唐镇)_养护二标桥梁河道分部明细16.6.8_桥梁按河道进行编号16.6.13-给养护单位校对-三标返回_2017年区管农桥养护设施工程量汇总表（3标）16.12.6返回新" xfId="2932"/>
    <cellStyle name="好_样板村(唐镇)_养护二标桥梁河道分部明细16.6.8_桥梁按河道进行编号16.6.13-给养护单位校对-三标返回_2017年区管农桥养护设施工程量汇总表（3标）16.12.6返回新_20171018-573座养护资金汇总表附表+资金拨付附表" xfId="2933"/>
    <cellStyle name="好_样板村(唐镇)_养护二标桥梁河道分部明细16.6.8_桥梁按河道进行编号16.6.13-给养护单位校对-三标返回_2017年区管农桥养护设施工程量汇总表（3标）16.12.6返回新_20180422朝农公路桥养护经费" xfId="2934"/>
    <cellStyle name="好_样板村(唐镇)_养护二标桥梁河道分部明细16.6.8_桥梁按河道进行编号16.6.13-给养护单位校对-三标返回_2017年区管农桥养护设施工程量汇总表（3标）16.12.6返回新_养护三标报价清单、明细表171010" xfId="2935"/>
    <cellStyle name="好_样板村(唐镇)_养护三标报价清单、明细表171010" xfId="2936"/>
    <cellStyle name="好_样板村(唐镇)_养护三标桥梁河道分部明细-改16.6.8" xfId="2937"/>
    <cellStyle name="好_样板村(唐镇)_养护三标桥梁河道分部明细-改16.6.8_桥梁按河道进行编号16.6.13-给养护单位校对-三标返回" xfId="2938"/>
    <cellStyle name="好_样板村(唐镇)_养护三标桥梁河道分部明细-改16.6.8_桥梁按河道进行编号16.6.13-给养护单位校对-三标返回_2017年区管农桥养护设施工程量汇总表（2标）16.11.22返回" xfId="2939"/>
    <cellStyle name="好_样板村(唐镇)_养护三标桥梁河道分部明细-改16.6.8_桥梁按河道进行编号16.6.13-给养护单位校对-三标返回_2017年区管农桥养护设施工程量汇总表（2标）16.11.22返回_20171018-573座养护资金汇总表附表+资金拨付附表" xfId="2940"/>
    <cellStyle name="好_样板村(唐镇)_养护三标桥梁河道分部明细-改16.6.8_桥梁按河道进行编号16.6.13-给养护单位校对-三标返回_2017年区管农桥养护设施工程量汇总表（2标）16.11.22返回_20180422朝农公路桥养护经费" xfId="2941"/>
    <cellStyle name="好_样板村(唐镇)_养护三标桥梁河道分部明细-改16.6.8_桥梁按河道进行编号16.6.13-给养护单位校对-三标返回_2017年区管农桥养护设施工程量汇总表（2标）16.11.22返回_养护三标报价清单、明细表171010" xfId="2942"/>
    <cellStyle name="好_样板村(唐镇)_养护三标桥梁河道分部明细-改16.6.8_桥梁按河道进行编号16.6.13-给养护单位校对-三标返回_2017年区管农桥养护设施工程量汇总表（3标）16.12.6返回新" xfId="2943"/>
    <cellStyle name="好_样板村(唐镇)_养护三标桥梁河道分部明细-改16.6.8_桥梁按河道进行编号16.6.13-给养护单位校对-三标返回_2017年区管农桥养护设施工程量汇总表（3标）16.12.6返回新_20171018-573座养护资金汇总表附表+资金拨付附表" xfId="2944"/>
    <cellStyle name="好_样板村(唐镇)_养护三标桥梁河道分部明细-改16.6.8_桥梁按河道进行编号16.6.13-给养护单位校对-三标返回_2017年区管农桥养护设施工程量汇总表（3标）16.12.6返回新_20180422朝农公路桥养护经费" xfId="2945"/>
    <cellStyle name="好_样板村(唐镇)_养护三标桥梁河道分部明细-改16.6.8_桥梁按河道进行编号16.6.13-给养护单位校对-三标返回_2017年区管农桥养护设施工程量汇总表（3标）16.12.6返回新_养护三标报价清单、明细表171010" xfId="2946"/>
    <cellStyle name="好_样板村(唐镇)_张家浜两侧（代防汛通道）接管桥梁明细表+养护经费" xfId="2947"/>
    <cellStyle name="好_样板村(唐镇)_赵家沟防汛通道7座接管桥梁明细表+养护经费" xfId="2948"/>
    <cellStyle name="好_样板村汇总" xfId="2949"/>
    <cellStyle name="好_样板村及星级河道创建计划表、绿化培训报名（祝桥）" xfId="2950"/>
    <cellStyle name="好_样板村及星级河道创建计划表、绿化培训报名（祝桥）_16.11.10-580座桥梁基本信息表" xfId="2951"/>
    <cellStyle name="好_样板村及星级河道创建计划表、绿化培训报名（祝桥）_17年1标报价-每桥报价清单、明细表17年7月" xfId="2952"/>
    <cellStyle name="好_样板村及星级河道创建计划表、绿化培训报名（祝桥）_17年3标报价-每桥报价清单、明细表17年7月" xfId="2953"/>
    <cellStyle name="好_样板村及星级河道创建计划表、绿化培训报名（祝桥）_17年新2标报价-每座桥计算、明细表2017年10月" xfId="2954"/>
    <cellStyle name="好_样板村及星级河道创建计划表、绿化培训报名（祝桥）_1标2017.4.1-2017.7 .31养护经费" xfId="2955"/>
    <cellStyle name="好_样板村及星级河道创建计划表、绿化培训报名（祝桥）_2016年1标区管农桥养护投标价" xfId="2956"/>
    <cellStyle name="好_样板村及星级河道创建计划表、绿化培训报名（祝桥）_20171018-573座养护资金汇总表附表+资金拨付附表" xfId="2957"/>
    <cellStyle name="好_样板村及星级河道创建计划表、绿化培训报名（祝桥）_2017年区管农桥养护设施工程量汇总表（2标）16.11.22返回" xfId="2958"/>
    <cellStyle name="好_样板村及星级河道创建计划表、绿化培训报名（祝桥）_2017年区管农桥养护设施工程量汇总表（2标）16.11.22返回_20171018-573座养护资金汇总表附表+资金拨付附表" xfId="2959"/>
    <cellStyle name="好_样板村及星级河道创建计划表、绿化培训报名（祝桥）_2017年区管农桥养护设施工程量汇总表（2标）16.11.22返回_20180422朝农公路桥养护经费" xfId="2960"/>
    <cellStyle name="好_样板村及星级河道创建计划表、绿化培训报名（祝桥）_2017年区管农桥养护设施工程量汇总表（2标）16.11.22返回_养护三标报价清单、明细表171010" xfId="2961"/>
    <cellStyle name="好_样板村及星级河道创建计划表、绿化培训报名（祝桥）_2017年区管农桥养护设施工程量汇总表（3标）16.12.6返回新" xfId="2962"/>
    <cellStyle name="好_样板村及星级河道创建计划表、绿化培训报名（祝桥）_2017年区管农桥养护设施工程量汇总表（3标）16.12.6返回新_20171018-573座养护资金汇总表附表+资金拨付附表" xfId="2963"/>
    <cellStyle name="好_样板村及星级河道创建计划表、绿化培训报名（祝桥）_2017年区管农桥养护设施工程量汇总表（3标）16.12.6返回新_20180422朝农公路桥养护经费" xfId="2964"/>
    <cellStyle name="好_样板村及星级河道创建计划表、绿化培训报名（祝桥）_2017年区管农桥养护设施工程量汇总表（3标）16.12.6返回新_养护三标报价清单、明细表171010" xfId="2965"/>
    <cellStyle name="好_样板村及星级河道创建计划表、绿化培训报名（祝桥）_2标2017.4.1-2017.7 .31养护经费" xfId="2966"/>
    <cellStyle name="好_样板村及星级河道创建计划表、绿化培训报名（祝桥）_3标大芦线设施量明细+经费16.9.29" xfId="2967"/>
    <cellStyle name="好_样板村及星级河道创建计划表、绿化培训报名（祝桥）_3标大芦线设施量明细+经费16.9.29_1标2017.4.1-2017.7 .31养护经费" xfId="2968"/>
    <cellStyle name="好_样板村及星级河道创建计划表、绿化培训报名（祝桥）_3标大芦线设施量明细+经费16.9.29_张家浜两侧（代防汛通道）接管桥梁明细表+养护经费" xfId="2969"/>
    <cellStyle name="好_样板村及星级河道创建计划表、绿化培训报名（祝桥）_3标大芦线设施量明细+经费16.9.29_赵家沟防汛通道7座接管桥梁明细表+养护经费" xfId="2970"/>
    <cellStyle name="好_样板村及星级河道创建计划表、绿化培训报名（祝桥）_第二季度河道考核情况（周浦所）" xfId="2971"/>
    <cellStyle name="好_样板村及星级河道创建计划表、绿化培训报名（祝桥）_附表：农桥养护资金汇总表+明细表" xfId="2972"/>
    <cellStyle name="好_样板村及星级河道创建计划表、绿化培训报名（祝桥）_扣三标五丰路桥养护资金2016年1月份2018年5月" xfId="2973"/>
    <cellStyle name="好_样板村及星级河道创建计划表、绿化培训报名（祝桥）_南汇所2013年中检查各镇考核评分表（已打分）" xfId="2974"/>
    <cellStyle name="好_样板村及星级河道创建计划表、绿化培训报名（祝桥）_南片二标6.17" xfId="2975"/>
    <cellStyle name="好_样板村及星级河道创建计划表、绿化培训报名（祝桥）_外环运河、长界港接管桥梁明细表+养护经费9.30" xfId="2976"/>
    <cellStyle name="好_样板村及星级河道创建计划表、绿化培训报名（祝桥）_修正  附表2：区管农桥养护设施工程量汇总表（1标）10.26" xfId="2977"/>
    <cellStyle name="好_样板村及星级河道创建计划表、绿化培训报名（祝桥）_养护二标桥梁河道分部明细16.6.8" xfId="2978"/>
    <cellStyle name="好_样板村及星级河道创建计划表、绿化培训报名（祝桥）_养护二标桥梁河道分部明细16.6.8_桥梁按河道进行编号16.6.13-给养护单位校对-三标返回" xfId="2979"/>
    <cellStyle name="好_样板村及星级河道创建计划表、绿化培训报名（祝桥）_养护二标桥梁河道分部明细16.6.8_桥梁按河道进行编号16.6.13-给养护单位校对-三标返回_2017年区管农桥养护设施工程量汇总表（2标）16.11.22返回" xfId="2980"/>
    <cellStyle name="好_样板村及星级河道创建计划表、绿化培训报名（祝桥）_养护二标桥梁河道分部明细16.6.8_桥梁按河道进行编号16.6.13-给养护单位校对-三标返回_2017年区管农桥养护设施工程量汇总表（2标）16.11.22返回_20171018-573座养护资金汇总表附表+资金拨付附表" xfId="2981"/>
    <cellStyle name="好_样板村及星级河道创建计划表、绿化培训报名（祝桥）_养护二标桥梁河道分部明细16.6.8_桥梁按河道进行编号16.6.13-给养护单位校对-三标返回_2017年区管农桥养护设施工程量汇总表（2标）16.11.22返回_20180422朝农公路桥养护经费" xfId="2982"/>
    <cellStyle name="好_样板村及星级河道创建计划表、绿化培训报名（祝桥）_养护二标桥梁河道分部明细16.6.8_桥梁按河道进行编号16.6.13-给养护单位校对-三标返回_2017年区管农桥养护设施工程量汇总表（2标）16.11.22返回_养护三标报价清单、明细表171010" xfId="2983"/>
    <cellStyle name="好_样板村及星级河道创建计划表、绿化培训报名（祝桥）_养护二标桥梁河道分部明细16.6.8_桥梁按河道进行编号16.6.13-给养护单位校对-三标返回_2017年区管农桥养护设施工程量汇总表（3标）16.12.6返回新" xfId="2984"/>
    <cellStyle name="好_样板村及星级河道创建计划表、绿化培训报名（祝桥）_养护二标桥梁河道分部明细16.6.8_桥梁按河道进行编号16.6.13-给养护单位校对-三标返回_2017年区管农桥养护设施工程量汇总表（3标）16.12.6返回新_20171018-573座养护资金汇总表附表+资金拨付附表" xfId="2985"/>
    <cellStyle name="好_样板村及星级河道创建计划表、绿化培训报名（祝桥）_养护二标桥梁河道分部明细16.6.8_桥梁按河道进行编号16.6.13-给养护单位校对-三标返回_2017年区管农桥养护设施工程量汇总表（3标）16.12.6返回新_20180422朝农公路桥养护经费" xfId="2986"/>
    <cellStyle name="好_样板村及星级河道创建计划表、绿化培训报名（祝桥）_养护二标桥梁河道分部明细16.6.8_桥梁按河道进行编号16.6.13-给养护单位校对-三标返回_2017年区管农桥养护设施工程量汇总表（3标）16.12.6返回新_养护三标报价清单、明细表171010" xfId="2987"/>
    <cellStyle name="好_样板村及星级河道创建计划表、绿化培训报名（祝桥）_养护三标报价清单、明细表171010" xfId="2988"/>
    <cellStyle name="好_样板村及星级河道创建计划表、绿化培训报名（祝桥）_养护三标桥梁河道分部明细-改16.6.8" xfId="2989"/>
    <cellStyle name="好_样板村及星级河道创建计划表、绿化培训报名（祝桥）_养护三标桥梁河道分部明细-改16.6.8_桥梁按河道进行编号16.6.13-给养护单位校对-三标返回" xfId="2990"/>
    <cellStyle name="好_样板村及星级河道创建计划表、绿化培训报名（祝桥）_养护三标桥梁河道分部明细-改16.6.8_桥梁按河道进行编号16.6.13-给养护单位校对-三标返回_2017年区管农桥养护设施工程量汇总表（2标）16.11.22返回" xfId="2991"/>
    <cellStyle name="好_样板村及星级河道创建计划表、绿化培训报名（祝桥）_养护三标桥梁河道分部明细-改16.6.8_桥梁按河道进行编号16.6.13-给养护单位校对-三标返回_2017年区管农桥养护设施工程量汇总表（2标）16.11.22返回_20171018-573座养护资金汇总表附表+资金拨付附表" xfId="2992"/>
    <cellStyle name="好_样板村及星级河道创建计划表、绿化培训报名（祝桥）_养护三标桥梁河道分部明细-改16.6.8_桥梁按河道进行编号16.6.13-给养护单位校对-三标返回_2017年区管农桥养护设施工程量汇总表（2标）16.11.22返回_20180422朝农公路桥养护经费" xfId="2993"/>
    <cellStyle name="好_样板村及星级河道创建计划表、绿化培训报名（祝桥）_养护三标桥梁河道分部明细-改16.6.8_桥梁按河道进行编号16.6.13-给养护单位校对-三标返回_2017年区管农桥养护设施工程量汇总表（2标）16.11.22返回_养护三标报价清单、明细表171010" xfId="2994"/>
    <cellStyle name="好_样板村及星级河道创建计划表、绿化培训报名（祝桥）_养护三标桥梁河道分部明细-改16.6.8_桥梁按河道进行编号16.6.13-给养护单位校对-三标返回_2017年区管农桥养护设施工程量汇总表（3标）16.12.6返回新" xfId="2995"/>
    <cellStyle name="好_样板村及星级河道创建计划表、绿化培训报名（祝桥）_养护三标桥梁河道分部明细-改16.6.8_桥梁按河道进行编号16.6.13-给养护单位校对-三标返回_2017年区管农桥养护设施工程量汇总表（3标）16.12.6返回新_20171018-573座养护资金汇总表附表+资金拨付附表" xfId="2996"/>
    <cellStyle name="好_样板村及星级河道创建计划表、绿化培训报名（祝桥）_养护三标桥梁河道分部明细-改16.6.8_桥梁按河道进行编号16.6.13-给养护单位校对-三标返回_2017年区管农桥养护设施工程量汇总表（3标）16.12.6返回新_20180422朝农公路桥养护经费" xfId="2997"/>
    <cellStyle name="好_样板村及星级河道创建计划表、绿化培训报名（祝桥）_养护三标桥梁河道分部明细-改16.6.8_桥梁按河道进行编号16.6.13-给养护单位校对-三标返回_2017年区管农桥养护设施工程量汇总表（3标）16.12.6返回新_养护三标报价清单、明细表171010" xfId="2998"/>
    <cellStyle name="好_样板村及星级河道创建计划表、绿化培训报名（祝桥）_张家浜两侧（代防汛通道）接管桥梁明细表+养护经费" xfId="2999"/>
    <cellStyle name="好_样板村及星级河道创建计划表、绿化培训报名（祝桥）_赵家沟防汛通道7座接管桥梁明细表+养护经费" xfId="3000"/>
    <cellStyle name="好_张家浜两侧（代防汛通道）接管桥梁明细表+养护经费" xfId="3001"/>
    <cellStyle name="好_张江镇" xfId="3002"/>
    <cellStyle name="好_赵家沟防汛通道7座接管桥梁明细表+养护经费" xfId="3003"/>
    <cellStyle name="好_周康航新 样板村创建表" xfId="3004"/>
    <cellStyle name="好_周康航新 样板村创建表_16.11.10-580座桥梁基本信息表" xfId="3005"/>
    <cellStyle name="好_周康航新 样板村创建表_17年1标报价-每桥报价清单、明细表17年7月" xfId="3006"/>
    <cellStyle name="好_周康航新 样板村创建表_17年3标报价-每桥报价清单、明细表17年7月" xfId="3007"/>
    <cellStyle name="好_周康航新 样板村创建表_17年新2标报价-每座桥计算、明细表2017年10月" xfId="3008"/>
    <cellStyle name="好_周康航新 样板村创建表_1标2017.4.1-2017.7 .31养护经费" xfId="3009"/>
    <cellStyle name="好_周康航新 样板村创建表_2016年1标区管农桥养护投标价" xfId="3010"/>
    <cellStyle name="好_周康航新 样板村创建表_20171018-573座养护资金汇总表附表+资金拨付附表" xfId="3011"/>
    <cellStyle name="好_周康航新 样板村创建表_2017年区管农桥养护设施工程量汇总表（2标）16.11.22返回" xfId="3012"/>
    <cellStyle name="好_周康航新 样板村创建表_2017年区管农桥养护设施工程量汇总表（2标）16.11.22返回_20171018-573座养护资金汇总表附表+资金拨付附表" xfId="3013"/>
    <cellStyle name="好_周康航新 样板村创建表_2017年区管农桥养护设施工程量汇总表（2标）16.11.22返回_20180422朝农公路桥养护经费" xfId="3014"/>
    <cellStyle name="好_周康航新 样板村创建表_2017年区管农桥养护设施工程量汇总表（2标）16.11.22返回_养护三标报价清单、明细表171010" xfId="3015"/>
    <cellStyle name="好_周康航新 样板村创建表_2017年区管农桥养护设施工程量汇总表（3标）16.12.6返回新" xfId="3016"/>
    <cellStyle name="好_周康航新 样板村创建表_2017年区管农桥养护设施工程量汇总表（3标）16.12.6返回新_20171018-573座养护资金汇总表附表+资金拨付附表" xfId="3017"/>
    <cellStyle name="好_周康航新 样板村创建表_2017年区管农桥养护设施工程量汇总表（3标）16.12.6返回新_20180422朝农公路桥养护经费" xfId="3018"/>
    <cellStyle name="好_周康航新 样板村创建表_2017年区管农桥养护设施工程量汇总表（3标）16.12.6返回新_养护三标报价清单、明细表171010" xfId="3019"/>
    <cellStyle name="好_周康航新 样板村创建表_2标2017.4.1-2017.7 .31养护经费" xfId="3020"/>
    <cellStyle name="好_周康航新 样板村创建表_3标大芦线设施量明细+经费16.9.29" xfId="3021"/>
    <cellStyle name="好_周康航新 样板村创建表_3标大芦线设施量明细+经费16.9.29_1标2017.4.1-2017.7 .31养护经费" xfId="3022"/>
    <cellStyle name="好_周康航新 样板村创建表_3标大芦线设施量明细+经费16.9.29_张家浜两侧（代防汛通道）接管桥梁明细表+养护经费" xfId="3023"/>
    <cellStyle name="好_周康航新 样板村创建表_3标大芦线设施量明细+经费16.9.29_赵家沟防汛通道7座接管桥梁明细表+养护经费" xfId="3024"/>
    <cellStyle name="好_周康航新 样板村创建表_第二季度河道考核情况（周浦所）" xfId="3025"/>
    <cellStyle name="好_周康航新 样板村创建表_附表：农桥养护资金汇总表+明细表" xfId="3026"/>
    <cellStyle name="好_周康航新 样板村创建表_扣三标五丰路桥养护资金2016年1月份2018年5月" xfId="3027"/>
    <cellStyle name="好_周康航新 样板村创建表_南汇所2013年中检查各镇考核评分表（已打分）" xfId="3028"/>
    <cellStyle name="好_周康航新 样板村创建表_南片二标6.17" xfId="3029"/>
    <cellStyle name="好_周康航新 样板村创建表_外环运河、长界港接管桥梁明细表+养护经费9.30" xfId="3030"/>
    <cellStyle name="好_周康航新 样板村创建表_修正  附表2：区管农桥养护设施工程量汇总表（1标）10.26" xfId="3031"/>
    <cellStyle name="好_周康航新 样板村创建表_养护二标桥梁河道分部明细16.6.8" xfId="3032"/>
    <cellStyle name="好_周康航新 样板村创建表_养护二标桥梁河道分部明细16.6.8_桥梁按河道进行编号16.6.13-给养护单位校对-三标返回" xfId="3033"/>
    <cellStyle name="好_周康航新 样板村创建表_养护二标桥梁河道分部明细16.6.8_桥梁按河道进行编号16.6.13-给养护单位校对-三标返回_2017年区管农桥养护设施工程量汇总表（2标）16.11.22返回" xfId="3034"/>
    <cellStyle name="好_周康航新 样板村创建表_养护二标桥梁河道分部明细16.6.8_桥梁按河道进行编号16.6.13-给养护单位校对-三标返回_2017年区管农桥养护设施工程量汇总表（2标）16.11.22返回_20171018-573座养护资金汇总表附表+资金拨付附表" xfId="3035"/>
    <cellStyle name="好_周康航新 样板村创建表_养护二标桥梁河道分部明细16.6.8_桥梁按河道进行编号16.6.13-给养护单位校对-三标返回_2017年区管农桥养护设施工程量汇总表（2标）16.11.22返回_20180422朝农公路桥养护经费" xfId="3036"/>
    <cellStyle name="好_周康航新 样板村创建表_养护二标桥梁河道分部明细16.6.8_桥梁按河道进行编号16.6.13-给养护单位校对-三标返回_2017年区管农桥养护设施工程量汇总表（2标）16.11.22返回_养护三标报价清单、明细表171010" xfId="3037"/>
    <cellStyle name="好_周康航新 样板村创建表_养护二标桥梁河道分部明细16.6.8_桥梁按河道进行编号16.6.13-给养护单位校对-三标返回_2017年区管农桥养护设施工程量汇总表（3标）16.12.6返回新" xfId="3038"/>
    <cellStyle name="好_周康航新 样板村创建表_养护二标桥梁河道分部明细16.6.8_桥梁按河道进行编号16.6.13-给养护单位校对-三标返回_2017年区管农桥养护设施工程量汇总表（3标）16.12.6返回新_20171018-573座养护资金汇总表附表+资金拨付附表" xfId="3039"/>
    <cellStyle name="好_周康航新 样板村创建表_养护二标桥梁河道分部明细16.6.8_桥梁按河道进行编号16.6.13-给养护单位校对-三标返回_2017年区管农桥养护设施工程量汇总表（3标）16.12.6返回新_20180422朝农公路桥养护经费" xfId="3040"/>
    <cellStyle name="好_周康航新 样板村创建表_养护二标桥梁河道分部明细16.6.8_桥梁按河道进行编号16.6.13-给养护单位校对-三标返回_2017年区管农桥养护设施工程量汇总表（3标）16.12.6返回新_养护三标报价清单、明细表171010" xfId="3041"/>
    <cellStyle name="好_周康航新 样板村创建表_养护三标报价清单、明细表171010" xfId="3042"/>
    <cellStyle name="好_周康航新 样板村创建表_养护三标桥梁河道分部明细-改16.6.8" xfId="3043"/>
    <cellStyle name="好_周康航新 样板村创建表_养护三标桥梁河道分部明细-改16.6.8_桥梁按河道进行编号16.6.13-给养护单位校对-三标返回" xfId="3044"/>
    <cellStyle name="好_周康航新 样板村创建表_养护三标桥梁河道分部明细-改16.6.8_桥梁按河道进行编号16.6.13-给养护单位校对-三标返回_2017年区管农桥养护设施工程量汇总表（2标）16.11.22返回" xfId="3045"/>
    <cellStyle name="好_周康航新 样板村创建表_养护三标桥梁河道分部明细-改16.6.8_桥梁按河道进行编号16.6.13-给养护单位校对-三标返回_2017年区管农桥养护设施工程量汇总表（2标）16.11.22返回_20171018-573座养护资金汇总表附表+资金拨付附表" xfId="3046"/>
    <cellStyle name="好_周康航新 样板村创建表_养护三标桥梁河道分部明细-改16.6.8_桥梁按河道进行编号16.6.13-给养护单位校对-三标返回_2017年区管农桥养护设施工程量汇总表（2标）16.11.22返回_20180422朝农公路桥养护经费" xfId="3047"/>
    <cellStyle name="好_周康航新 样板村创建表_养护三标桥梁河道分部明细-改16.6.8_桥梁按河道进行编号16.6.13-给养护单位校对-三标返回_2017年区管农桥养护设施工程量汇总表（2标）16.11.22返回_养护三标报价清单、明细表171010" xfId="3048"/>
    <cellStyle name="好_周康航新 样板村创建表_养护三标桥梁河道分部明细-改16.6.8_桥梁按河道进行编号16.6.13-给养护单位校对-三标返回_2017年区管农桥养护设施工程量汇总表（3标）16.12.6返回新" xfId="3049"/>
    <cellStyle name="好_周康航新 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3050"/>
    <cellStyle name="好_周康航新 样板村创建表_养护三标桥梁河道分部明细-改16.6.8_桥梁按河道进行编号16.6.13-给养护单位校对-三标返回_2017年区管农桥养护设施工程量汇总表（3标）16.12.6返回新_20180422朝农公路桥养护经费" xfId="3051"/>
    <cellStyle name="好_周康航新 样板村创建表_养护三标桥梁河道分部明细-改16.6.8_桥梁按河道进行编号16.6.13-给养护单位校对-三标返回_2017年区管农桥养护设施工程量汇总表（3标）16.12.6返回新_养护三标报价清单、明细表171010" xfId="3052"/>
    <cellStyle name="好_周康航新 样板村创建表_张家浜两侧（代防汛通道）接管桥梁明细表+养护经费" xfId="3053"/>
    <cellStyle name="好_周康航新 样板村创建表_赵家沟防汛通道7座接管桥梁明细表+养护经费" xfId="3054"/>
    <cellStyle name="好_祝桥镇" xfId="3055"/>
    <cellStyle name="汇总 2" xfId="3056"/>
    <cellStyle name="汇总 2 2" xfId="3057"/>
    <cellStyle name="汇总 2_2013年中检查评分表" xfId="3058"/>
    <cellStyle name="汇总 3" xfId="3059"/>
    <cellStyle name="计算 2" xfId="3060"/>
    <cellStyle name="计算 2 2" xfId="3061"/>
    <cellStyle name="计算 2_16.11.10-580座桥梁基本信息表" xfId="3062"/>
    <cellStyle name="计算 3" xfId="3063"/>
    <cellStyle name="检查单元格 2" xfId="3064"/>
    <cellStyle name="检查单元格 2 2" xfId="3065"/>
    <cellStyle name="检查单元格 2_16.11.10-580座桥梁基本信息表" xfId="3066"/>
    <cellStyle name="检查单元格 3" xfId="3067"/>
    <cellStyle name="解释性文本 2" xfId="3068"/>
    <cellStyle name="解释性文本 2 2" xfId="3069"/>
    <cellStyle name="解释性文本 3" xfId="3070"/>
    <cellStyle name="警告文本 2" xfId="3071"/>
    <cellStyle name="警告文本 2 2" xfId="3072"/>
    <cellStyle name="警告文本 3" xfId="3073"/>
    <cellStyle name="链接单元格 2" xfId="3074"/>
    <cellStyle name="链接单元格 2 2" xfId="3075"/>
    <cellStyle name="链接单元格 2_2013年中检查评分表" xfId="3076"/>
    <cellStyle name="链接单元格 3" xfId="3077"/>
    <cellStyle name="千位分隔 2" xfId="3078"/>
    <cellStyle name="强调文字颜色 1 2" xfId="3079"/>
    <cellStyle name="强调文字颜色 1 2 2" xfId="3080"/>
    <cellStyle name="强调文字颜色 1 2_16.11.10-580座桥梁基本信息表" xfId="3081"/>
    <cellStyle name="强调文字颜色 1 3" xfId="3082"/>
    <cellStyle name="强调文字颜色 2 2" xfId="3083"/>
    <cellStyle name="强调文字颜色 2 2 2" xfId="3084"/>
    <cellStyle name="强调文字颜色 2 2_16.11.10-580座桥梁基本信息表" xfId="3085"/>
    <cellStyle name="强调文字颜色 2 3" xfId="3086"/>
    <cellStyle name="强调文字颜色 3 2" xfId="3087"/>
    <cellStyle name="强调文字颜色 3 2 2" xfId="3088"/>
    <cellStyle name="强调文字颜色 3 2_16.11.10-580座桥梁基本信息表" xfId="3089"/>
    <cellStyle name="强调文字颜色 3 3" xfId="3090"/>
    <cellStyle name="强调文字颜色 4 2" xfId="3091"/>
    <cellStyle name="强调文字颜色 4 2 2" xfId="3092"/>
    <cellStyle name="强调文字颜色 4 2_16.11.10-580座桥梁基本信息表" xfId="3093"/>
    <cellStyle name="强调文字颜色 4 3" xfId="3094"/>
    <cellStyle name="强调文字颜色 5 2" xfId="3095"/>
    <cellStyle name="强调文字颜色 5 2 2" xfId="3096"/>
    <cellStyle name="强调文字颜色 5 2_16.11.10-580座桥梁基本信息表" xfId="3097"/>
    <cellStyle name="强调文字颜色 5 3" xfId="3098"/>
    <cellStyle name="强调文字颜色 6 2" xfId="3099"/>
    <cellStyle name="强调文字颜色 6 2 2" xfId="3100"/>
    <cellStyle name="强调文字颜色 6 2_16.11.10-580座桥梁基本信息表" xfId="3101"/>
    <cellStyle name="强调文字颜色 6 3" xfId="3102"/>
    <cellStyle name="适中 2" xfId="3103"/>
    <cellStyle name="适中 2 2" xfId="3104"/>
    <cellStyle name="适中 2_16.11.10-580座桥梁基本信息表" xfId="3105"/>
    <cellStyle name="适中 3" xfId="3106"/>
    <cellStyle name="输出 2" xfId="3107"/>
    <cellStyle name="输出 2 2" xfId="3108"/>
    <cellStyle name="输出 2_16.11.10-580座桥梁基本信息表" xfId="3109"/>
    <cellStyle name="输出 3" xfId="3110"/>
    <cellStyle name="输入 2" xfId="3111"/>
    <cellStyle name="输入 2 2" xfId="3112"/>
    <cellStyle name="输入 2_16.11.10-580座桥梁基本信息表" xfId="3113"/>
    <cellStyle name="输入 3" xfId="3114"/>
    <cellStyle name="样式 1" xfId="3115"/>
    <cellStyle name="着色 1" xfId="3116"/>
    <cellStyle name="着色 2" xfId="3117"/>
    <cellStyle name="着色 3" xfId="3118"/>
    <cellStyle name="着色 4" xfId="3119"/>
    <cellStyle name="着色 5" xfId="3120"/>
    <cellStyle name="着色 6" xfId="3121"/>
    <cellStyle name="注释 2" xfId="3122"/>
    <cellStyle name="注释 2 2" xfId="3123"/>
    <cellStyle name="注释 2_16.11.10-580座桥梁基本信息表" xfId="3124"/>
    <cellStyle name="注释 3" xfId="3125"/>
  </cellStyles>
  <dxfs count="0"/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54"/>
  <sheetViews>
    <sheetView tabSelected="1" view="pageBreakPreview" topLeftCell="A19" zoomScale="60" zoomScaleNormal="70" workbookViewId="0">
      <selection activeCell="P13" sqref="P13"/>
    </sheetView>
  </sheetViews>
  <sheetFormatPr defaultColWidth="10" defaultRowHeight="17.399999999999999" x14ac:dyDescent="0.4"/>
  <cols>
    <col min="1" max="1" width="10.21875" style="2" customWidth="1"/>
    <col min="2" max="2" width="23.77734375" style="23" hidden="1" customWidth="1"/>
    <col min="3" max="3" width="62.6640625" style="2" bestFit="1" customWidth="1"/>
    <col min="4" max="4" width="10.6640625" style="2" customWidth="1"/>
    <col min="5" max="5" width="18" style="26" customWidth="1"/>
    <col min="6" max="6" width="27.109375" style="25" bestFit="1" customWidth="1"/>
    <col min="7" max="16384" width="10" style="2"/>
  </cols>
  <sheetData>
    <row r="1" spans="1:6" s="1" customFormat="1" ht="73.2" customHeight="1" x14ac:dyDescent="0.25">
      <c r="A1" s="116" t="s">
        <v>12</v>
      </c>
      <c r="B1" s="116"/>
      <c r="C1" s="116"/>
      <c r="D1" s="116"/>
      <c r="E1" s="116"/>
      <c r="F1" s="116"/>
    </row>
    <row r="2" spans="1:6" ht="23.4" customHeight="1" x14ac:dyDescent="0.4">
      <c r="A2" s="117" t="s">
        <v>13</v>
      </c>
      <c r="B2" s="117" t="s">
        <v>14</v>
      </c>
      <c r="C2" s="117" t="s">
        <v>15</v>
      </c>
      <c r="D2" s="117" t="s">
        <v>16</v>
      </c>
      <c r="E2" s="118" t="s">
        <v>1</v>
      </c>
      <c r="F2" s="113" t="s">
        <v>17</v>
      </c>
    </row>
    <row r="3" spans="1:6" ht="52.95" customHeight="1" x14ac:dyDescent="0.4">
      <c r="A3" s="117"/>
      <c r="B3" s="117"/>
      <c r="C3" s="117"/>
      <c r="D3" s="117"/>
      <c r="E3" s="118"/>
      <c r="F3" s="113"/>
    </row>
    <row r="4" spans="1:6" ht="28.2" customHeight="1" x14ac:dyDescent="0.4">
      <c r="A4" s="9"/>
      <c r="B4" s="9"/>
      <c r="C4" s="9" t="s">
        <v>18</v>
      </c>
      <c r="D4" s="9"/>
      <c r="E4" s="10"/>
      <c r="F4" s="11"/>
    </row>
    <row r="5" spans="1:6" ht="25.2" customHeight="1" x14ac:dyDescent="0.4">
      <c r="A5" s="12">
        <v>1</v>
      </c>
      <c r="B5" s="12"/>
      <c r="C5" s="8" t="s">
        <v>19</v>
      </c>
      <c r="D5" s="12" t="s">
        <v>20</v>
      </c>
      <c r="E5" s="13">
        <v>2941</v>
      </c>
      <c r="F5" s="6" t="s">
        <v>21</v>
      </c>
    </row>
    <row r="6" spans="1:6" ht="25.2" customHeight="1" x14ac:dyDescent="0.4">
      <c r="A6" s="12">
        <v>2</v>
      </c>
      <c r="B6" s="12"/>
      <c r="C6" s="8" t="s">
        <v>19</v>
      </c>
      <c r="D6" s="12" t="s">
        <v>20</v>
      </c>
      <c r="E6" s="13">
        <v>35715.25</v>
      </c>
      <c r="F6" s="6" t="s">
        <v>22</v>
      </c>
    </row>
    <row r="7" spans="1:6" ht="25.2" customHeight="1" x14ac:dyDescent="0.4">
      <c r="A7" s="12">
        <v>3</v>
      </c>
      <c r="B7" s="12"/>
      <c r="C7" s="8" t="s">
        <v>23</v>
      </c>
      <c r="D7" s="5" t="s">
        <v>3</v>
      </c>
      <c r="E7" s="13">
        <v>244</v>
      </c>
      <c r="F7" s="6"/>
    </row>
    <row r="8" spans="1:6" ht="25.2" customHeight="1" x14ac:dyDescent="0.4">
      <c r="A8" s="12">
        <v>4</v>
      </c>
      <c r="B8" s="12"/>
      <c r="C8" s="8" t="s">
        <v>24</v>
      </c>
      <c r="D8" s="12" t="s">
        <v>25</v>
      </c>
      <c r="E8" s="13">
        <v>826</v>
      </c>
      <c r="F8" s="6"/>
    </row>
    <row r="9" spans="1:6" ht="25.2" customHeight="1" x14ac:dyDescent="0.4">
      <c r="A9" s="12">
        <v>5</v>
      </c>
      <c r="B9" s="12"/>
      <c r="C9" s="8" t="s">
        <v>26</v>
      </c>
      <c r="D9" s="12" t="s">
        <v>25</v>
      </c>
      <c r="E9" s="13">
        <v>530</v>
      </c>
      <c r="F9" s="6"/>
    </row>
    <row r="10" spans="1:6" ht="25.2" customHeight="1" x14ac:dyDescent="0.45">
      <c r="A10" s="12">
        <v>6</v>
      </c>
      <c r="B10" s="12"/>
      <c r="C10" s="8" t="s">
        <v>27</v>
      </c>
      <c r="D10" s="12" t="s">
        <v>28</v>
      </c>
      <c r="E10" s="13">
        <v>949.6</v>
      </c>
      <c r="F10" s="7"/>
    </row>
    <row r="11" spans="1:6" ht="25.2" customHeight="1" x14ac:dyDescent="0.45">
      <c r="A11" s="12">
        <v>7</v>
      </c>
      <c r="B11" s="12"/>
      <c r="C11" s="8" t="s">
        <v>29</v>
      </c>
      <c r="D11" s="12" t="s">
        <v>28</v>
      </c>
      <c r="E11" s="13">
        <v>637.29999999999995</v>
      </c>
      <c r="F11" s="7"/>
    </row>
    <row r="12" spans="1:6" ht="25.2" customHeight="1" x14ac:dyDescent="0.45">
      <c r="A12" s="12">
        <v>8</v>
      </c>
      <c r="B12" s="12"/>
      <c r="C12" s="8" t="s">
        <v>30</v>
      </c>
      <c r="D12" s="12" t="s">
        <v>28</v>
      </c>
      <c r="E12" s="13">
        <v>2457.86</v>
      </c>
      <c r="F12" s="7" t="s">
        <v>31</v>
      </c>
    </row>
    <row r="13" spans="1:6" ht="25.2" customHeight="1" x14ac:dyDescent="0.45">
      <c r="A13" s="12">
        <v>9</v>
      </c>
      <c r="B13" s="12"/>
      <c r="C13" s="8" t="s">
        <v>32</v>
      </c>
      <c r="D13" s="12" t="s">
        <v>33</v>
      </c>
      <c r="E13" s="13">
        <v>514</v>
      </c>
      <c r="F13" s="7"/>
    </row>
    <row r="14" spans="1:6" ht="25.2" customHeight="1" x14ac:dyDescent="0.45">
      <c r="A14" s="12">
        <v>10</v>
      </c>
      <c r="B14" s="12"/>
      <c r="C14" s="8" t="s">
        <v>34</v>
      </c>
      <c r="D14" s="12" t="s">
        <v>20</v>
      </c>
      <c r="E14" s="13">
        <v>930.81</v>
      </c>
      <c r="F14" s="7"/>
    </row>
    <row r="15" spans="1:6" s="14" customFormat="1" ht="25.2" customHeight="1" x14ac:dyDescent="0.45">
      <c r="A15" s="12">
        <v>11</v>
      </c>
      <c r="B15" s="12"/>
      <c r="C15" s="4" t="s">
        <v>35</v>
      </c>
      <c r="D15" s="12" t="s">
        <v>20</v>
      </c>
      <c r="E15" s="13">
        <v>3185</v>
      </c>
      <c r="F15" s="7" t="s">
        <v>36</v>
      </c>
    </row>
    <row r="16" spans="1:6" ht="25.2" customHeight="1" x14ac:dyDescent="0.45">
      <c r="A16" s="12">
        <v>12</v>
      </c>
      <c r="B16" s="12"/>
      <c r="C16" s="4" t="s">
        <v>37</v>
      </c>
      <c r="D16" s="12" t="s">
        <v>20</v>
      </c>
      <c r="E16" s="13">
        <v>35715.25</v>
      </c>
      <c r="F16" s="7" t="s">
        <v>38</v>
      </c>
    </row>
    <row r="17" spans="1:92" ht="25.2" customHeight="1" x14ac:dyDescent="0.45">
      <c r="A17" s="12">
        <v>13</v>
      </c>
      <c r="B17" s="12"/>
      <c r="C17" s="15" t="s">
        <v>39</v>
      </c>
      <c r="D17" s="12" t="s">
        <v>28</v>
      </c>
      <c r="E17" s="13">
        <v>7845.7</v>
      </c>
      <c r="F17" s="7" t="s">
        <v>40</v>
      </c>
    </row>
    <row r="18" spans="1:92" ht="25.2" customHeight="1" x14ac:dyDescent="0.45">
      <c r="A18" s="12"/>
      <c r="B18" s="12"/>
      <c r="C18" s="12" t="s">
        <v>41</v>
      </c>
      <c r="D18" s="12"/>
      <c r="E18" s="13"/>
      <c r="F18" s="7"/>
    </row>
    <row r="19" spans="1:92" ht="25.2" customHeight="1" x14ac:dyDescent="0.45">
      <c r="A19" s="16"/>
      <c r="B19" s="10"/>
      <c r="C19" s="9" t="s">
        <v>42</v>
      </c>
      <c r="D19" s="10"/>
      <c r="E19" s="13"/>
      <c r="F19" s="7"/>
    </row>
    <row r="20" spans="1:92" ht="25.2" customHeight="1" x14ac:dyDescent="0.45">
      <c r="A20" s="12">
        <v>1</v>
      </c>
      <c r="B20" s="12"/>
      <c r="C20" s="15" t="s">
        <v>43</v>
      </c>
      <c r="D20" s="12" t="s">
        <v>20</v>
      </c>
      <c r="E20" s="13">
        <v>1043.5999999999999</v>
      </c>
      <c r="F20" s="7" t="s">
        <v>44</v>
      </c>
    </row>
    <row r="21" spans="1:92" s="1" customFormat="1" ht="25.2" customHeight="1" x14ac:dyDescent="0.45">
      <c r="A21" s="12">
        <v>2</v>
      </c>
      <c r="B21" s="3"/>
      <c r="C21" s="4" t="s">
        <v>45</v>
      </c>
      <c r="D21" s="3" t="s">
        <v>20</v>
      </c>
      <c r="E21" s="13">
        <v>3528</v>
      </c>
      <c r="F21" s="7" t="s">
        <v>44</v>
      </c>
      <c r="CN21" s="1">
        <f>CA21-BZ21</f>
        <v>0</v>
      </c>
    </row>
    <row r="22" spans="1:92" ht="25.2" customHeight="1" x14ac:dyDescent="0.4">
      <c r="A22" s="12">
        <v>3</v>
      </c>
      <c r="B22" s="12"/>
      <c r="C22" s="15" t="s">
        <v>46</v>
      </c>
      <c r="D22" s="12" t="s">
        <v>20</v>
      </c>
      <c r="E22" s="13">
        <v>46276.9</v>
      </c>
      <c r="F22" s="6" t="s">
        <v>47</v>
      </c>
    </row>
    <row r="23" spans="1:92" ht="25.2" customHeight="1" x14ac:dyDescent="0.4">
      <c r="A23" s="12">
        <v>4</v>
      </c>
      <c r="B23" s="12"/>
      <c r="C23" s="15" t="s">
        <v>48</v>
      </c>
      <c r="D23" s="12" t="s">
        <v>20</v>
      </c>
      <c r="E23" s="13">
        <v>37852.04</v>
      </c>
      <c r="F23" s="6" t="s">
        <v>47</v>
      </c>
    </row>
    <row r="24" spans="1:92" s="1" customFormat="1" ht="25.2" customHeight="1" x14ac:dyDescent="0.25">
      <c r="A24" s="12">
        <v>5</v>
      </c>
      <c r="B24" s="3"/>
      <c r="C24" s="4" t="s">
        <v>49</v>
      </c>
      <c r="D24" s="3" t="s">
        <v>20</v>
      </c>
      <c r="E24" s="13">
        <v>1370</v>
      </c>
      <c r="F24" s="6"/>
      <c r="CN24" s="1">
        <f>CA24-BZ24</f>
        <v>0</v>
      </c>
    </row>
    <row r="25" spans="1:92" s="1" customFormat="1" ht="25.2" customHeight="1" x14ac:dyDescent="0.25">
      <c r="A25" s="12">
        <v>6</v>
      </c>
      <c r="B25" s="3"/>
      <c r="C25" s="4" t="s">
        <v>50</v>
      </c>
      <c r="D25" s="3" t="s">
        <v>51</v>
      </c>
      <c r="E25" s="13">
        <v>33.9</v>
      </c>
      <c r="F25" s="6"/>
    </row>
    <row r="26" spans="1:92" s="1" customFormat="1" ht="25.2" customHeight="1" x14ac:dyDescent="0.25">
      <c r="A26" s="12">
        <v>7</v>
      </c>
      <c r="B26" s="3"/>
      <c r="C26" s="4" t="s">
        <v>52</v>
      </c>
      <c r="D26" s="3" t="s">
        <v>51</v>
      </c>
      <c r="E26" s="13">
        <v>48.8</v>
      </c>
      <c r="F26" s="6" t="s">
        <v>53</v>
      </c>
    </row>
    <row r="27" spans="1:92" ht="25.2" customHeight="1" x14ac:dyDescent="0.45">
      <c r="A27" s="12">
        <v>8</v>
      </c>
      <c r="B27" s="12"/>
      <c r="C27" s="15" t="s">
        <v>54</v>
      </c>
      <c r="D27" s="12" t="s">
        <v>55</v>
      </c>
      <c r="E27" s="13">
        <v>4419</v>
      </c>
      <c r="F27" s="7"/>
    </row>
    <row r="28" spans="1:92" ht="25.2" customHeight="1" x14ac:dyDescent="0.45">
      <c r="A28" s="12">
        <v>9</v>
      </c>
      <c r="B28" s="12"/>
      <c r="C28" s="15" t="s">
        <v>56</v>
      </c>
      <c r="D28" s="12" t="s">
        <v>55</v>
      </c>
      <c r="E28" s="13">
        <v>9281.6200000000008</v>
      </c>
      <c r="F28" s="7"/>
    </row>
    <row r="29" spans="1:92" ht="25.2" customHeight="1" x14ac:dyDescent="0.45">
      <c r="A29" s="12">
        <v>10</v>
      </c>
      <c r="B29" s="12"/>
      <c r="C29" s="15" t="s">
        <v>57</v>
      </c>
      <c r="D29" s="12" t="s">
        <v>55</v>
      </c>
      <c r="E29" s="13">
        <v>652</v>
      </c>
      <c r="F29" s="7"/>
    </row>
    <row r="30" spans="1:92" ht="25.2" customHeight="1" x14ac:dyDescent="0.45">
      <c r="A30" s="12">
        <v>11</v>
      </c>
      <c r="B30" s="12"/>
      <c r="C30" s="15" t="s">
        <v>58</v>
      </c>
      <c r="D30" s="12" t="s">
        <v>1301</v>
      </c>
      <c r="E30" s="13">
        <v>10.38</v>
      </c>
      <c r="F30" s="7"/>
    </row>
    <row r="31" spans="1:92" ht="25.2" customHeight="1" x14ac:dyDescent="0.45">
      <c r="A31" s="12">
        <v>12</v>
      </c>
      <c r="B31" s="12"/>
      <c r="C31" s="15" t="s">
        <v>59</v>
      </c>
      <c r="D31" s="12" t="s">
        <v>1301</v>
      </c>
      <c r="E31" s="13">
        <v>217.5</v>
      </c>
      <c r="F31" s="7"/>
    </row>
    <row r="32" spans="1:92" ht="25.2" customHeight="1" x14ac:dyDescent="0.45">
      <c r="A32" s="12">
        <v>13</v>
      </c>
      <c r="B32" s="12"/>
      <c r="C32" s="15" t="s">
        <v>5</v>
      </c>
      <c r="D32" s="12" t="s">
        <v>55</v>
      </c>
      <c r="E32" s="13">
        <v>8797.6</v>
      </c>
      <c r="F32" s="7" t="s">
        <v>60</v>
      </c>
    </row>
    <row r="33" spans="1:92" ht="25.2" customHeight="1" x14ac:dyDescent="0.45">
      <c r="A33" s="12">
        <v>14</v>
      </c>
      <c r="B33" s="12"/>
      <c r="C33" s="15" t="s">
        <v>6</v>
      </c>
      <c r="D33" s="12" t="s">
        <v>55</v>
      </c>
      <c r="E33" s="13">
        <v>8797.6</v>
      </c>
      <c r="F33" s="7" t="s">
        <v>61</v>
      </c>
    </row>
    <row r="34" spans="1:92" ht="25.2" customHeight="1" x14ac:dyDescent="0.45">
      <c r="A34" s="12">
        <v>15</v>
      </c>
      <c r="B34" s="12"/>
      <c r="C34" s="15" t="s">
        <v>62</v>
      </c>
      <c r="D34" s="12" t="s">
        <v>55</v>
      </c>
      <c r="E34" s="13">
        <v>6893.92</v>
      </c>
      <c r="F34" s="7" t="s">
        <v>7</v>
      </c>
    </row>
    <row r="35" spans="1:92" ht="25.2" customHeight="1" x14ac:dyDescent="0.45">
      <c r="A35" s="12">
        <v>16</v>
      </c>
      <c r="B35" s="12"/>
      <c r="C35" s="15" t="s">
        <v>8</v>
      </c>
      <c r="D35" s="12" t="s">
        <v>28</v>
      </c>
      <c r="E35" s="13">
        <v>1356.7</v>
      </c>
      <c r="F35" s="7"/>
    </row>
    <row r="36" spans="1:92" ht="25.2" customHeight="1" x14ac:dyDescent="0.45">
      <c r="A36" s="12">
        <v>17</v>
      </c>
      <c r="B36" s="12"/>
      <c r="C36" s="15" t="s">
        <v>9</v>
      </c>
      <c r="D36" s="12" t="s">
        <v>63</v>
      </c>
      <c r="E36" s="13">
        <v>216</v>
      </c>
      <c r="F36" s="7"/>
    </row>
    <row r="37" spans="1:92" ht="25.2" customHeight="1" x14ac:dyDescent="0.45">
      <c r="A37" s="12">
        <v>18</v>
      </c>
      <c r="B37" s="3"/>
      <c r="C37" s="4" t="s">
        <v>64</v>
      </c>
      <c r="D37" s="3" t="s">
        <v>65</v>
      </c>
      <c r="E37" s="13">
        <v>6</v>
      </c>
      <c r="F37" s="7"/>
    </row>
    <row r="38" spans="1:92" s="1" customFormat="1" ht="25.2" customHeight="1" x14ac:dyDescent="0.25">
      <c r="A38" s="12">
        <v>19</v>
      </c>
      <c r="B38" s="3"/>
      <c r="C38" s="4" t="s">
        <v>10</v>
      </c>
      <c r="D38" s="3" t="s">
        <v>20</v>
      </c>
      <c r="E38" s="13">
        <v>94.92</v>
      </c>
      <c r="F38" s="6"/>
      <c r="CN38" s="1">
        <f>CA38-BZ38</f>
        <v>0</v>
      </c>
    </row>
    <row r="39" spans="1:92" ht="25.2" customHeight="1" x14ac:dyDescent="0.45">
      <c r="A39" s="12">
        <v>20</v>
      </c>
      <c r="B39" s="12"/>
      <c r="C39" s="15" t="s">
        <v>11</v>
      </c>
      <c r="D39" s="12" t="s">
        <v>28</v>
      </c>
      <c r="E39" s="13">
        <v>65.5</v>
      </c>
      <c r="F39" s="7"/>
    </row>
    <row r="40" spans="1:92" s="14" customFormat="1" ht="25.2" customHeight="1" x14ac:dyDescent="0.45">
      <c r="A40" s="12">
        <v>21</v>
      </c>
      <c r="B40" s="12"/>
      <c r="C40" s="4" t="s">
        <v>66</v>
      </c>
      <c r="D40" s="12" t="s">
        <v>20</v>
      </c>
      <c r="E40" s="13">
        <v>6024.3</v>
      </c>
      <c r="F40" s="7" t="s">
        <v>36</v>
      </c>
    </row>
    <row r="41" spans="1:92" s="14" customFormat="1" ht="25.2" customHeight="1" x14ac:dyDescent="0.45">
      <c r="A41" s="12">
        <v>22</v>
      </c>
      <c r="B41" s="12"/>
      <c r="C41" s="4" t="s">
        <v>67</v>
      </c>
      <c r="D41" s="12" t="s">
        <v>20</v>
      </c>
      <c r="E41" s="13">
        <v>84128.94</v>
      </c>
      <c r="F41" s="7" t="s">
        <v>38</v>
      </c>
    </row>
    <row r="42" spans="1:92" s="14" customFormat="1" ht="25.2" customHeight="1" x14ac:dyDescent="0.45">
      <c r="A42" s="12">
        <v>23</v>
      </c>
      <c r="B42" s="12"/>
      <c r="C42" s="15" t="s">
        <v>68</v>
      </c>
      <c r="D42" s="12" t="s">
        <v>28</v>
      </c>
      <c r="E42" s="13">
        <v>16039.94</v>
      </c>
      <c r="F42" s="7" t="s">
        <v>69</v>
      </c>
    </row>
    <row r="43" spans="1:92" ht="24.75" customHeight="1" x14ac:dyDescent="0.45">
      <c r="A43" s="12"/>
      <c r="B43" s="12"/>
      <c r="C43" s="12" t="s">
        <v>70</v>
      </c>
      <c r="D43" s="12"/>
      <c r="E43" s="13"/>
      <c r="F43" s="7"/>
    </row>
    <row r="44" spans="1:92" s="21" customFormat="1" ht="33" customHeight="1" x14ac:dyDescent="0.45">
      <c r="A44" s="17"/>
      <c r="B44" s="17"/>
      <c r="C44" s="18" t="s">
        <v>71</v>
      </c>
      <c r="D44" s="17"/>
      <c r="E44" s="19"/>
      <c r="F44" s="20"/>
    </row>
    <row r="45" spans="1:92" s="22" customFormat="1" ht="23.4" customHeight="1" x14ac:dyDescent="0.5">
      <c r="A45" s="114" t="s">
        <v>72</v>
      </c>
      <c r="B45" s="114"/>
      <c r="C45" s="114"/>
      <c r="D45" s="114"/>
      <c r="E45" s="114"/>
      <c r="F45" s="114"/>
    </row>
    <row r="46" spans="1:92" ht="65.400000000000006" customHeight="1" x14ac:dyDescent="0.4">
      <c r="A46" s="115"/>
      <c r="B46" s="115"/>
      <c r="C46" s="115"/>
      <c r="D46" s="115"/>
      <c r="E46" s="115"/>
      <c r="F46" s="115"/>
    </row>
    <row r="47" spans="1:92" ht="17.25" x14ac:dyDescent="0.3">
      <c r="E47" s="24"/>
    </row>
    <row r="48" spans="1:92" ht="17.25" x14ac:dyDescent="0.3">
      <c r="E48" s="24"/>
    </row>
    <row r="54" ht="17.25" customHeight="1" x14ac:dyDescent="0.3"/>
  </sheetData>
  <mergeCells count="8">
    <mergeCell ref="F2:F3"/>
    <mergeCell ref="A45:F46"/>
    <mergeCell ref="A1:F1"/>
    <mergeCell ref="A2:A3"/>
    <mergeCell ref="B2:B3"/>
    <mergeCell ref="C2:C3"/>
    <mergeCell ref="D2:D3"/>
    <mergeCell ref="E2:E3"/>
  </mergeCells>
  <phoneticPr fontId="3" type="noConversion"/>
  <pageMargins left="0.7" right="0.7" top="0.75" bottom="0.75" header="0.3" footer="0.3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D274"/>
  <sheetViews>
    <sheetView view="pageBreakPreview" zoomScale="80" zoomScaleNormal="60" zoomScaleSheetLayoutView="80" workbookViewId="0">
      <pane xSplit="2" ySplit="4" topLeftCell="C260" activePane="bottomRight" state="frozen"/>
      <selection pane="topRight" activeCell="C1" sqref="C1"/>
      <selection pane="bottomLeft" activeCell="A5" sqref="A5"/>
      <selection pane="bottomRight" activeCell="BH6" sqref="BH6"/>
    </sheetView>
  </sheetViews>
  <sheetFormatPr defaultColWidth="10" defaultRowHeight="27.6" x14ac:dyDescent="0.25"/>
  <cols>
    <col min="1" max="1" width="10" style="45" customWidth="1"/>
    <col min="2" max="2" width="25.77734375" style="45" customWidth="1"/>
    <col min="3" max="3" width="15.6640625" style="45" customWidth="1"/>
    <col min="4" max="4" width="16.77734375" style="45" customWidth="1"/>
    <col min="5" max="5" width="19.44140625" style="45" customWidth="1"/>
    <col min="6" max="6" width="32.109375" style="45" customWidth="1"/>
    <col min="7" max="8" width="11.88671875" style="105" customWidth="1"/>
    <col min="9" max="9" width="23.6640625" style="45" customWidth="1"/>
    <col min="10" max="10" width="23.44140625" style="45" customWidth="1"/>
    <col min="11" max="12" width="20.77734375" style="45" customWidth="1"/>
    <col min="13" max="13" width="25.33203125" style="45" customWidth="1"/>
    <col min="14" max="14" width="12.77734375" style="45" customWidth="1"/>
    <col min="15" max="15" width="15.21875" style="45" customWidth="1"/>
    <col min="16" max="16" width="10.21875" style="54" customWidth="1"/>
    <col min="17" max="17" width="14.109375" style="45" customWidth="1"/>
    <col min="18" max="18" width="12" style="45" customWidth="1"/>
    <col min="19" max="19" width="15.44140625" style="106" customWidth="1"/>
    <col min="20" max="20" width="10.44140625" style="107" customWidth="1"/>
    <col min="21" max="21" width="13.33203125" style="107" customWidth="1"/>
    <col min="22" max="22" width="11.77734375" style="106" customWidth="1"/>
    <col min="23" max="23" width="14" style="106" customWidth="1"/>
    <col min="24" max="24" width="10.44140625" style="106" customWidth="1"/>
    <col min="25" max="25" width="15.44140625" style="106" customWidth="1"/>
    <col min="26" max="26" width="10.44140625" style="108" customWidth="1"/>
    <col min="27" max="27" width="11.6640625" style="106" customWidth="1"/>
    <col min="28" max="28" width="12.109375" style="106" customWidth="1"/>
    <col min="29" max="29" width="15.44140625" style="108" customWidth="1"/>
    <col min="30" max="30" width="15.109375" style="109" customWidth="1"/>
    <col min="31" max="31" width="10.44140625" style="109" customWidth="1"/>
    <col min="32" max="32" width="10.44140625" style="106" customWidth="1"/>
    <col min="33" max="33" width="10.21875" style="106" customWidth="1"/>
    <col min="34" max="34" width="12.109375" style="106" customWidth="1"/>
    <col min="35" max="37" width="14.109375" style="106" customWidth="1"/>
    <col min="38" max="41" width="11.88671875" style="106" customWidth="1"/>
    <col min="42" max="42" width="12.109375" style="106" customWidth="1"/>
    <col min="43" max="43" width="12.109375" style="109" customWidth="1"/>
    <col min="44" max="44" width="14.6640625" style="109" customWidth="1"/>
    <col min="45" max="46" width="10.44140625" style="109" customWidth="1"/>
    <col min="47" max="47" width="11.88671875" style="109" customWidth="1"/>
    <col min="48" max="48" width="12.109375" style="109" customWidth="1"/>
    <col min="49" max="49" width="12.88671875" style="109" customWidth="1"/>
    <col min="50" max="50" width="11.21875" style="110" customWidth="1"/>
    <col min="51" max="51" width="13.109375" style="107" customWidth="1"/>
    <col min="52" max="52" width="13.88671875" style="108" customWidth="1"/>
    <col min="53" max="53" width="21.44140625" style="109" customWidth="1"/>
    <col min="54" max="54" width="10.44140625" style="108" customWidth="1"/>
    <col min="55" max="55" width="10.44140625" style="109" customWidth="1"/>
    <col min="56" max="56" width="9.33203125" style="109" customWidth="1"/>
    <col min="57" max="57" width="10.44140625" style="106" customWidth="1"/>
    <col min="58" max="58" width="14.109375" style="109" customWidth="1"/>
    <col min="59" max="59" width="15.33203125" style="109" customWidth="1"/>
    <col min="60" max="60" width="29.77734375" style="109" customWidth="1"/>
    <col min="61" max="61" width="24" style="109" customWidth="1"/>
    <col min="62" max="63" width="20.21875" style="109" customWidth="1"/>
    <col min="64" max="64" width="27.44140625" style="108" customWidth="1"/>
    <col min="65" max="65" width="63.21875" style="45" customWidth="1"/>
    <col min="66" max="66" width="20.6640625" style="28" customWidth="1"/>
    <col min="67" max="68" width="21.88671875" style="27" customWidth="1"/>
    <col min="69" max="69" width="16.109375" style="28" customWidth="1"/>
    <col min="70" max="71" width="10" style="28"/>
    <col min="72" max="72" width="32.33203125" style="28" customWidth="1"/>
    <col min="73" max="16384" width="10" style="28"/>
  </cols>
  <sheetData>
    <row r="1" spans="1:68" s="32" customFormat="1" ht="69" customHeight="1" x14ac:dyDescent="0.25">
      <c r="A1" s="119" t="s">
        <v>1300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31"/>
      <c r="BL1" s="31"/>
      <c r="BM1" s="31"/>
      <c r="BO1" s="27"/>
      <c r="BP1" s="27"/>
    </row>
    <row r="2" spans="1:68" s="34" customFormat="1" ht="40.200000000000003" customHeight="1" x14ac:dyDescent="0.25">
      <c r="A2" s="140" t="s">
        <v>0</v>
      </c>
      <c r="B2" s="140" t="s">
        <v>73</v>
      </c>
      <c r="C2" s="140" t="s">
        <v>152</v>
      </c>
      <c r="D2" s="140" t="s">
        <v>153</v>
      </c>
      <c r="E2" s="140" t="s">
        <v>74</v>
      </c>
      <c r="F2" s="140" t="s">
        <v>154</v>
      </c>
      <c r="G2" s="140" t="s">
        <v>155</v>
      </c>
      <c r="H2" s="140" t="s">
        <v>156</v>
      </c>
      <c r="I2" s="140" t="s">
        <v>75</v>
      </c>
      <c r="J2" s="140" t="s">
        <v>157</v>
      </c>
      <c r="K2" s="140" t="s">
        <v>158</v>
      </c>
      <c r="L2" s="140" t="s">
        <v>159</v>
      </c>
      <c r="M2" s="140" t="s">
        <v>76</v>
      </c>
      <c r="N2" s="33"/>
      <c r="O2" s="142" t="s">
        <v>2</v>
      </c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4" t="s">
        <v>77</v>
      </c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37" t="s">
        <v>78</v>
      </c>
      <c r="BI2" s="27"/>
    </row>
    <row r="3" spans="1:68" s="34" customFormat="1" ht="24" customHeight="1" x14ac:dyDescent="0.25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 t="s">
        <v>79</v>
      </c>
      <c r="O3" s="140" t="s">
        <v>160</v>
      </c>
      <c r="P3" s="141" t="s">
        <v>161</v>
      </c>
      <c r="Q3" s="140" t="s">
        <v>86</v>
      </c>
      <c r="R3" s="140" t="s">
        <v>87</v>
      </c>
      <c r="S3" s="128" t="s">
        <v>80</v>
      </c>
      <c r="T3" s="129" t="s">
        <v>162</v>
      </c>
      <c r="U3" s="129" t="s">
        <v>163</v>
      </c>
      <c r="V3" s="128" t="s">
        <v>164</v>
      </c>
      <c r="W3" s="125" t="s">
        <v>165</v>
      </c>
      <c r="X3" s="125" t="s">
        <v>81</v>
      </c>
      <c r="Y3" s="125" t="s">
        <v>166</v>
      </c>
      <c r="Z3" s="129" t="s">
        <v>167</v>
      </c>
      <c r="AA3" s="128" t="s">
        <v>82</v>
      </c>
      <c r="AB3" s="128" t="s">
        <v>83</v>
      </c>
      <c r="AC3" s="129" t="s">
        <v>84</v>
      </c>
      <c r="AD3" s="128" t="s">
        <v>85</v>
      </c>
      <c r="AE3" s="128" t="s">
        <v>168</v>
      </c>
      <c r="AF3" s="128" t="s">
        <v>169</v>
      </c>
      <c r="AG3" s="128" t="s">
        <v>170</v>
      </c>
      <c r="AH3" s="128" t="s">
        <v>88</v>
      </c>
      <c r="AI3" s="128" t="s">
        <v>171</v>
      </c>
      <c r="AJ3" s="128" t="s">
        <v>172</v>
      </c>
      <c r="AK3" s="128" t="s">
        <v>173</v>
      </c>
      <c r="AL3" s="128" t="s">
        <v>174</v>
      </c>
      <c r="AM3" s="128" t="s">
        <v>175</v>
      </c>
      <c r="AN3" s="128" t="s">
        <v>176</v>
      </c>
      <c r="AO3" s="128" t="s">
        <v>177</v>
      </c>
      <c r="AP3" s="128" t="s">
        <v>178</v>
      </c>
      <c r="AQ3" s="128" t="s">
        <v>89</v>
      </c>
      <c r="AR3" s="128" t="s">
        <v>90</v>
      </c>
      <c r="AS3" s="128" t="s">
        <v>179</v>
      </c>
      <c r="AT3" s="125" t="s">
        <v>91</v>
      </c>
      <c r="AU3" s="134" t="s">
        <v>180</v>
      </c>
      <c r="AV3" s="128" t="s">
        <v>181</v>
      </c>
      <c r="AW3" s="128" t="s">
        <v>92</v>
      </c>
      <c r="AX3" s="132" t="s">
        <v>182</v>
      </c>
      <c r="AY3" s="130" t="s">
        <v>183</v>
      </c>
      <c r="AZ3" s="129" t="s">
        <v>184</v>
      </c>
      <c r="BA3" s="128" t="s">
        <v>93</v>
      </c>
      <c r="BB3" s="129" t="s">
        <v>94</v>
      </c>
      <c r="BC3" s="128" t="s">
        <v>185</v>
      </c>
      <c r="BD3" s="128" t="s">
        <v>95</v>
      </c>
      <c r="BE3" s="128" t="s">
        <v>96</v>
      </c>
      <c r="BF3" s="128" t="s">
        <v>186</v>
      </c>
      <c r="BG3" s="125" t="s">
        <v>187</v>
      </c>
      <c r="BH3" s="138"/>
      <c r="BI3" s="27"/>
    </row>
    <row r="4" spans="1:68" s="34" customFormat="1" ht="90.6" customHeight="1" x14ac:dyDescent="0.25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1"/>
      <c r="Q4" s="140"/>
      <c r="R4" s="140"/>
      <c r="S4" s="128"/>
      <c r="T4" s="129"/>
      <c r="U4" s="129"/>
      <c r="V4" s="128"/>
      <c r="W4" s="125"/>
      <c r="X4" s="125"/>
      <c r="Y4" s="125"/>
      <c r="Z4" s="129"/>
      <c r="AA4" s="128"/>
      <c r="AB4" s="125"/>
      <c r="AC4" s="136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5"/>
      <c r="AU4" s="135"/>
      <c r="AV4" s="128"/>
      <c r="AW4" s="128"/>
      <c r="AX4" s="133"/>
      <c r="AY4" s="131"/>
      <c r="AZ4" s="129"/>
      <c r="BA4" s="128"/>
      <c r="BB4" s="129"/>
      <c r="BC4" s="128"/>
      <c r="BD4" s="128"/>
      <c r="BE4" s="128"/>
      <c r="BF4" s="125"/>
      <c r="BG4" s="125"/>
      <c r="BH4" s="139"/>
      <c r="BI4" s="27"/>
      <c r="BJ4" s="29"/>
      <c r="BK4" s="29"/>
    </row>
    <row r="5" spans="1:68" s="45" customFormat="1" ht="18" customHeight="1" x14ac:dyDescent="0.25">
      <c r="A5" s="35">
        <v>1</v>
      </c>
      <c r="B5" s="35" t="s">
        <v>188</v>
      </c>
      <c r="C5" s="35" t="s">
        <v>189</v>
      </c>
      <c r="D5" s="35" t="s">
        <v>190</v>
      </c>
      <c r="E5" s="35" t="s">
        <v>191</v>
      </c>
      <c r="F5" s="35" t="s">
        <v>192</v>
      </c>
      <c r="G5" s="35" t="s">
        <v>103</v>
      </c>
      <c r="H5" s="35" t="s">
        <v>107</v>
      </c>
      <c r="I5" s="35" t="s">
        <v>193</v>
      </c>
      <c r="J5" s="36"/>
      <c r="K5" s="37" t="s">
        <v>108</v>
      </c>
      <c r="L5" s="37" t="s">
        <v>194</v>
      </c>
      <c r="M5" s="35" t="s">
        <v>195</v>
      </c>
      <c r="N5" s="35" t="s">
        <v>100</v>
      </c>
      <c r="O5" s="35">
        <v>31</v>
      </c>
      <c r="P5" s="38">
        <v>2.2999999999999998</v>
      </c>
      <c r="Q5" s="35">
        <v>2</v>
      </c>
      <c r="R5" s="35"/>
      <c r="S5" s="39">
        <f t="shared" ref="S5:S68" si="0">O5*P5</f>
        <v>71.3</v>
      </c>
      <c r="T5" s="40"/>
      <c r="U5" s="40">
        <v>2</v>
      </c>
      <c r="V5" s="39">
        <f>2.5*2</f>
        <v>5</v>
      </c>
      <c r="W5" s="39"/>
      <c r="X5" s="39"/>
      <c r="Y5" s="39">
        <f t="shared" ref="Y5:Y68" si="1">P5*2</f>
        <v>4.5999999999999996</v>
      </c>
      <c r="Z5" s="40">
        <v>2</v>
      </c>
      <c r="AA5" s="39">
        <v>11.64</v>
      </c>
      <c r="AB5" s="39">
        <f t="shared" ref="AB5:AB68" si="2">S5</f>
        <v>71.3</v>
      </c>
      <c r="AC5" s="40">
        <f t="shared" ref="AC5:AC68" si="3">O5</f>
        <v>31</v>
      </c>
      <c r="AD5" s="39" t="s">
        <v>100</v>
      </c>
      <c r="AE5" s="39">
        <v>3</v>
      </c>
      <c r="AF5" s="39">
        <v>3</v>
      </c>
      <c r="AG5" s="39"/>
      <c r="AH5" s="39">
        <v>50</v>
      </c>
      <c r="AI5" s="39">
        <f>AE5*AH5</f>
        <v>150</v>
      </c>
      <c r="AJ5" s="39"/>
      <c r="AK5" s="39">
        <f>AE5*AH5-AJ5-AL5-AM5</f>
        <v>150</v>
      </c>
      <c r="AL5" s="39"/>
      <c r="AM5" s="39"/>
      <c r="AN5" s="39"/>
      <c r="AO5" s="39"/>
      <c r="AP5" s="39">
        <f>AQ5+AR5+AS5</f>
        <v>14</v>
      </c>
      <c r="AQ5" s="39">
        <v>14</v>
      </c>
      <c r="AR5" s="39"/>
      <c r="AS5" s="39"/>
      <c r="AT5" s="40"/>
      <c r="AU5" s="39"/>
      <c r="AV5" s="39">
        <f t="shared" ref="AV5:AV31" si="4">AW5+AZ5+BA5</f>
        <v>38</v>
      </c>
      <c r="AW5" s="39">
        <v>38</v>
      </c>
      <c r="AX5" s="41">
        <f t="shared" ref="AX5:AX12" si="5">AW5</f>
        <v>38</v>
      </c>
      <c r="AY5" s="40">
        <f t="shared" ref="AY5:AY12" si="6">AW5</f>
        <v>38</v>
      </c>
      <c r="AZ5" s="40"/>
      <c r="BA5" s="39"/>
      <c r="BB5" s="39"/>
      <c r="BC5" s="39"/>
      <c r="BD5" s="39"/>
      <c r="BE5" s="39"/>
      <c r="BF5" s="39">
        <f t="shared" ref="BF5:BF68" si="7">AI5</f>
        <v>150</v>
      </c>
      <c r="BG5" s="39">
        <f t="shared" ref="BG5:BG68" si="8">AH5</f>
        <v>50</v>
      </c>
      <c r="BH5" s="42" t="s">
        <v>125</v>
      </c>
      <c r="BI5" s="43"/>
      <c r="BJ5" s="44"/>
      <c r="BK5" s="44"/>
    </row>
    <row r="6" spans="1:68" s="45" customFormat="1" ht="18" customHeight="1" x14ac:dyDescent="0.25">
      <c r="A6" s="35">
        <v>2</v>
      </c>
      <c r="B6" s="35" t="s">
        <v>196</v>
      </c>
      <c r="C6" s="35" t="s">
        <v>197</v>
      </c>
      <c r="D6" s="35" t="s">
        <v>198</v>
      </c>
      <c r="E6" s="35" t="s">
        <v>191</v>
      </c>
      <c r="F6" s="35" t="s">
        <v>199</v>
      </c>
      <c r="G6" s="35" t="s">
        <v>103</v>
      </c>
      <c r="H6" s="35" t="s">
        <v>98</v>
      </c>
      <c r="I6" s="35" t="s">
        <v>193</v>
      </c>
      <c r="J6" s="35" t="s">
        <v>121</v>
      </c>
      <c r="K6" s="37" t="s">
        <v>200</v>
      </c>
      <c r="L6" s="37" t="s">
        <v>201</v>
      </c>
      <c r="M6" s="35" t="s">
        <v>202</v>
      </c>
      <c r="N6" s="35" t="s">
        <v>100</v>
      </c>
      <c r="O6" s="35">
        <v>38</v>
      </c>
      <c r="P6" s="38">
        <v>4.5999999999999996</v>
      </c>
      <c r="Q6" s="35">
        <v>4</v>
      </c>
      <c r="R6" s="35"/>
      <c r="S6" s="39">
        <f t="shared" si="0"/>
        <v>174.79999999999998</v>
      </c>
      <c r="T6" s="40">
        <v>4</v>
      </c>
      <c r="U6" s="40">
        <v>2</v>
      </c>
      <c r="V6" s="39">
        <v>10</v>
      </c>
      <c r="W6" s="39"/>
      <c r="X6" s="39"/>
      <c r="Y6" s="39">
        <f t="shared" si="1"/>
        <v>9.1999999999999993</v>
      </c>
      <c r="Z6" s="40">
        <v>2</v>
      </c>
      <c r="AA6" s="39">
        <v>11.64</v>
      </c>
      <c r="AB6" s="39">
        <f t="shared" si="2"/>
        <v>174.79999999999998</v>
      </c>
      <c r="AC6" s="40">
        <f t="shared" si="3"/>
        <v>38</v>
      </c>
      <c r="AD6" s="46" t="s">
        <v>101</v>
      </c>
      <c r="AE6" s="39">
        <v>4.5999999999999996</v>
      </c>
      <c r="AF6" s="39">
        <v>4.5999999999999996</v>
      </c>
      <c r="AG6" s="39"/>
      <c r="AH6" s="39">
        <v>95</v>
      </c>
      <c r="AI6" s="39">
        <f t="shared" ref="AI6:AI69" si="9">AE6*AH6</f>
        <v>436.99999999999994</v>
      </c>
      <c r="AJ6" s="46">
        <v>437</v>
      </c>
      <c r="AK6" s="39"/>
      <c r="AL6" s="39"/>
      <c r="AM6" s="39"/>
      <c r="AN6" s="39"/>
      <c r="AO6" s="39"/>
      <c r="AP6" s="39">
        <f>AQ6+AR6+AS6</f>
        <v>132</v>
      </c>
      <c r="AQ6" s="39">
        <v>132</v>
      </c>
      <c r="AR6" s="39"/>
      <c r="AS6" s="39"/>
      <c r="AT6" s="40"/>
      <c r="AU6" s="39"/>
      <c r="AV6" s="39">
        <f t="shared" si="4"/>
        <v>132</v>
      </c>
      <c r="AW6" s="39">
        <v>132</v>
      </c>
      <c r="AX6" s="41">
        <f t="shared" si="5"/>
        <v>132</v>
      </c>
      <c r="AY6" s="40">
        <f t="shared" si="6"/>
        <v>132</v>
      </c>
      <c r="AZ6" s="40"/>
      <c r="BA6" s="39"/>
      <c r="BB6" s="39"/>
      <c r="BC6" s="39"/>
      <c r="BD6" s="39"/>
      <c r="BE6" s="39"/>
      <c r="BF6" s="39">
        <f t="shared" si="7"/>
        <v>436.99999999999994</v>
      </c>
      <c r="BG6" s="39">
        <f t="shared" si="8"/>
        <v>95</v>
      </c>
      <c r="BH6" s="42" t="s">
        <v>125</v>
      </c>
      <c r="BI6" s="47"/>
      <c r="BJ6" s="44"/>
      <c r="BK6" s="44"/>
    </row>
    <row r="7" spans="1:68" s="45" customFormat="1" ht="18" customHeight="1" x14ac:dyDescent="0.25">
      <c r="A7" s="35">
        <v>3</v>
      </c>
      <c r="B7" s="35" t="s">
        <v>203</v>
      </c>
      <c r="C7" s="35" t="s">
        <v>204</v>
      </c>
      <c r="D7" s="35" t="s">
        <v>198</v>
      </c>
      <c r="E7" s="35" t="s">
        <v>191</v>
      </c>
      <c r="F7" s="35" t="s">
        <v>205</v>
      </c>
      <c r="G7" s="35" t="s">
        <v>103</v>
      </c>
      <c r="H7" s="35" t="s">
        <v>98</v>
      </c>
      <c r="I7" s="35" t="s">
        <v>193</v>
      </c>
      <c r="J7" s="35" t="s">
        <v>121</v>
      </c>
      <c r="K7" s="37" t="s">
        <v>99</v>
      </c>
      <c r="L7" s="37">
        <v>2016.5</v>
      </c>
      <c r="M7" s="35" t="s">
        <v>150</v>
      </c>
      <c r="N7" s="35" t="s">
        <v>100</v>
      </c>
      <c r="O7" s="35">
        <v>65</v>
      </c>
      <c r="P7" s="38">
        <v>5.6</v>
      </c>
      <c r="Q7" s="35">
        <v>5</v>
      </c>
      <c r="R7" s="35"/>
      <c r="S7" s="39">
        <f t="shared" si="0"/>
        <v>364</v>
      </c>
      <c r="T7" s="40">
        <v>4</v>
      </c>
      <c r="U7" s="40">
        <v>2</v>
      </c>
      <c r="V7" s="39">
        <v>16</v>
      </c>
      <c r="W7" s="39"/>
      <c r="X7" s="39"/>
      <c r="Y7" s="39">
        <f t="shared" si="1"/>
        <v>11.2</v>
      </c>
      <c r="Z7" s="40">
        <v>2</v>
      </c>
      <c r="AA7" s="39">
        <v>11.64</v>
      </c>
      <c r="AB7" s="39">
        <f t="shared" si="2"/>
        <v>364</v>
      </c>
      <c r="AC7" s="40">
        <f t="shared" si="3"/>
        <v>65</v>
      </c>
      <c r="AD7" s="39" t="s">
        <v>100</v>
      </c>
      <c r="AE7" s="39">
        <v>5.6</v>
      </c>
      <c r="AF7" s="39">
        <v>5.6</v>
      </c>
      <c r="AG7" s="39"/>
      <c r="AH7" s="39">
        <v>200</v>
      </c>
      <c r="AI7" s="39">
        <f t="shared" si="9"/>
        <v>1120</v>
      </c>
      <c r="AJ7" s="39"/>
      <c r="AK7" s="39">
        <f t="shared" ref="AK7:AK12" si="10">AE7*AH7-AJ7-AL7-AM7</f>
        <v>1120</v>
      </c>
      <c r="AL7" s="39"/>
      <c r="AM7" s="39"/>
      <c r="AN7" s="39"/>
      <c r="AO7" s="39"/>
      <c r="AP7" s="46">
        <f>AQ7+AR7+AS7</f>
        <v>254</v>
      </c>
      <c r="AQ7" s="39"/>
      <c r="AR7" s="46">
        <v>254</v>
      </c>
      <c r="AS7" s="39"/>
      <c r="AT7" s="40"/>
      <c r="AU7" s="39"/>
      <c r="AV7" s="46">
        <f t="shared" si="4"/>
        <v>254</v>
      </c>
      <c r="AW7" s="46">
        <v>254</v>
      </c>
      <c r="AX7" s="41">
        <f t="shared" si="5"/>
        <v>254</v>
      </c>
      <c r="AY7" s="48">
        <f t="shared" si="6"/>
        <v>254</v>
      </c>
      <c r="AZ7" s="40"/>
      <c r="BA7" s="39"/>
      <c r="BB7" s="39"/>
      <c r="BC7" s="39"/>
      <c r="BD7" s="39"/>
      <c r="BE7" s="46">
        <v>22.5</v>
      </c>
      <c r="BF7" s="39">
        <f t="shared" si="7"/>
        <v>1120</v>
      </c>
      <c r="BG7" s="39">
        <f t="shared" si="8"/>
        <v>200</v>
      </c>
      <c r="BH7" s="42" t="s">
        <v>125</v>
      </c>
      <c r="BI7" s="47"/>
      <c r="BJ7" s="44"/>
      <c r="BK7" s="44"/>
    </row>
    <row r="8" spans="1:68" s="45" customFormat="1" ht="18" customHeight="1" x14ac:dyDescent="0.25">
      <c r="A8" s="35">
        <v>4</v>
      </c>
      <c r="B8" s="35" t="s">
        <v>206</v>
      </c>
      <c r="C8" s="35" t="s">
        <v>207</v>
      </c>
      <c r="D8" s="35" t="s">
        <v>208</v>
      </c>
      <c r="E8" s="35" t="s">
        <v>191</v>
      </c>
      <c r="F8" s="35" t="s">
        <v>209</v>
      </c>
      <c r="G8" s="35" t="s">
        <v>103</v>
      </c>
      <c r="H8" s="35" t="s">
        <v>107</v>
      </c>
      <c r="I8" s="35" t="s">
        <v>210</v>
      </c>
      <c r="J8" s="35"/>
      <c r="K8" s="37" t="s">
        <v>108</v>
      </c>
      <c r="L8" s="37" t="s">
        <v>211</v>
      </c>
      <c r="M8" s="35" t="s">
        <v>139</v>
      </c>
      <c r="N8" s="35" t="s">
        <v>100</v>
      </c>
      <c r="O8" s="35">
        <v>24</v>
      </c>
      <c r="P8" s="38">
        <v>3</v>
      </c>
      <c r="Q8" s="35">
        <v>2.7</v>
      </c>
      <c r="R8" s="35"/>
      <c r="S8" s="39">
        <f t="shared" si="0"/>
        <v>72</v>
      </c>
      <c r="T8" s="40"/>
      <c r="U8" s="40">
        <v>2</v>
      </c>
      <c r="V8" s="39">
        <f>3*2</f>
        <v>6</v>
      </c>
      <c r="W8" s="39"/>
      <c r="X8" s="39"/>
      <c r="Y8" s="39">
        <f t="shared" si="1"/>
        <v>6</v>
      </c>
      <c r="Z8" s="40">
        <v>2</v>
      </c>
      <c r="AA8" s="39"/>
      <c r="AB8" s="39">
        <f t="shared" si="2"/>
        <v>72</v>
      </c>
      <c r="AC8" s="40">
        <f t="shared" si="3"/>
        <v>24</v>
      </c>
      <c r="AD8" s="39" t="s">
        <v>100</v>
      </c>
      <c r="AE8" s="39">
        <v>3</v>
      </c>
      <c r="AF8" s="39">
        <v>3</v>
      </c>
      <c r="AG8" s="39"/>
      <c r="AH8" s="39">
        <v>30</v>
      </c>
      <c r="AI8" s="39">
        <f t="shared" si="9"/>
        <v>90</v>
      </c>
      <c r="AJ8" s="39"/>
      <c r="AK8" s="39">
        <f t="shared" si="10"/>
        <v>90</v>
      </c>
      <c r="AL8" s="39"/>
      <c r="AM8" s="39"/>
      <c r="AN8" s="39"/>
      <c r="AO8" s="39"/>
      <c r="AP8" s="39">
        <f>AQ8+AR8+AS8</f>
        <v>10</v>
      </c>
      <c r="AQ8" s="39">
        <v>10</v>
      </c>
      <c r="AR8" s="39"/>
      <c r="AS8" s="39"/>
      <c r="AT8" s="40"/>
      <c r="AU8" s="39"/>
      <c r="AV8" s="39">
        <f t="shared" si="4"/>
        <v>28</v>
      </c>
      <c r="AW8" s="39">
        <v>28</v>
      </c>
      <c r="AX8" s="41">
        <f t="shared" si="5"/>
        <v>28</v>
      </c>
      <c r="AY8" s="40">
        <f t="shared" si="6"/>
        <v>28</v>
      </c>
      <c r="AZ8" s="40"/>
      <c r="BA8" s="39"/>
      <c r="BB8" s="39"/>
      <c r="BC8" s="39"/>
      <c r="BD8" s="39"/>
      <c r="BE8" s="39"/>
      <c r="BF8" s="39">
        <f t="shared" si="7"/>
        <v>90</v>
      </c>
      <c r="BG8" s="39">
        <f t="shared" si="8"/>
        <v>30</v>
      </c>
      <c r="BH8" s="42" t="s">
        <v>125</v>
      </c>
      <c r="BI8" s="47"/>
      <c r="BJ8" s="44"/>
      <c r="BK8" s="44"/>
    </row>
    <row r="9" spans="1:68" s="45" customFormat="1" ht="18" customHeight="1" x14ac:dyDescent="0.25">
      <c r="A9" s="35">
        <v>5</v>
      </c>
      <c r="B9" s="35" t="s">
        <v>212</v>
      </c>
      <c r="C9" s="35" t="s">
        <v>213</v>
      </c>
      <c r="D9" s="35" t="s">
        <v>191</v>
      </c>
      <c r="E9" s="35" t="s">
        <v>191</v>
      </c>
      <c r="F9" s="35" t="s">
        <v>214</v>
      </c>
      <c r="G9" s="35" t="s">
        <v>103</v>
      </c>
      <c r="H9" s="35" t="s">
        <v>98</v>
      </c>
      <c r="I9" s="35" t="s">
        <v>215</v>
      </c>
      <c r="J9" s="35" t="s">
        <v>121</v>
      </c>
      <c r="K9" s="37" t="s">
        <v>99</v>
      </c>
      <c r="L9" s="37" t="s">
        <v>216</v>
      </c>
      <c r="M9" s="35" t="s">
        <v>217</v>
      </c>
      <c r="N9" s="35" t="s">
        <v>100</v>
      </c>
      <c r="O9" s="35">
        <v>30</v>
      </c>
      <c r="P9" s="38">
        <v>4.5999999999999996</v>
      </c>
      <c r="Q9" s="35">
        <v>4</v>
      </c>
      <c r="R9" s="35"/>
      <c r="S9" s="39">
        <f t="shared" si="0"/>
        <v>138</v>
      </c>
      <c r="T9" s="40">
        <v>4</v>
      </c>
      <c r="U9" s="40">
        <v>2</v>
      </c>
      <c r="V9" s="39">
        <v>6</v>
      </c>
      <c r="W9" s="39">
        <v>6</v>
      </c>
      <c r="X9" s="39"/>
      <c r="Y9" s="39">
        <f t="shared" si="1"/>
        <v>9.1999999999999993</v>
      </c>
      <c r="Z9" s="40">
        <v>2</v>
      </c>
      <c r="AA9" s="39">
        <v>11.64</v>
      </c>
      <c r="AB9" s="39">
        <f t="shared" si="2"/>
        <v>138</v>
      </c>
      <c r="AC9" s="40">
        <f t="shared" si="3"/>
        <v>30</v>
      </c>
      <c r="AD9" s="39" t="s">
        <v>100</v>
      </c>
      <c r="AE9" s="39">
        <v>6.5</v>
      </c>
      <c r="AF9" s="39">
        <v>6.5</v>
      </c>
      <c r="AG9" s="39"/>
      <c r="AH9" s="39">
        <v>40</v>
      </c>
      <c r="AI9" s="39">
        <f t="shared" si="9"/>
        <v>260</v>
      </c>
      <c r="AJ9" s="39"/>
      <c r="AK9" s="39">
        <f t="shared" si="10"/>
        <v>260</v>
      </c>
      <c r="AL9" s="39"/>
      <c r="AM9" s="39"/>
      <c r="AN9" s="39"/>
      <c r="AO9" s="39"/>
      <c r="AP9" s="39">
        <f>AQ9+AR9+AS9</f>
        <v>20</v>
      </c>
      <c r="AQ9" s="39">
        <v>20</v>
      </c>
      <c r="AR9" s="39"/>
      <c r="AS9" s="39"/>
      <c r="AT9" s="40"/>
      <c r="AU9" s="39"/>
      <c r="AV9" s="39">
        <f t="shared" si="4"/>
        <v>32</v>
      </c>
      <c r="AW9" s="39">
        <v>32</v>
      </c>
      <c r="AX9" s="41">
        <f t="shared" si="5"/>
        <v>32</v>
      </c>
      <c r="AY9" s="40">
        <f t="shared" si="6"/>
        <v>32</v>
      </c>
      <c r="AZ9" s="40"/>
      <c r="BA9" s="39"/>
      <c r="BB9" s="39"/>
      <c r="BC9" s="39"/>
      <c r="BD9" s="39"/>
      <c r="BE9" s="39"/>
      <c r="BF9" s="39">
        <f t="shared" si="7"/>
        <v>260</v>
      </c>
      <c r="BG9" s="39">
        <f t="shared" si="8"/>
        <v>40</v>
      </c>
      <c r="BH9" s="42" t="s">
        <v>125</v>
      </c>
      <c r="BI9" s="47"/>
      <c r="BJ9" s="44"/>
      <c r="BK9" s="44"/>
    </row>
    <row r="10" spans="1:68" s="45" customFormat="1" ht="25.95" customHeight="1" x14ac:dyDescent="0.25">
      <c r="A10" s="35">
        <v>6</v>
      </c>
      <c r="B10" s="35" t="s">
        <v>218</v>
      </c>
      <c r="C10" s="35" t="s">
        <v>219</v>
      </c>
      <c r="D10" s="35" t="s">
        <v>220</v>
      </c>
      <c r="E10" s="35" t="s">
        <v>191</v>
      </c>
      <c r="F10" s="35" t="s">
        <v>221</v>
      </c>
      <c r="G10" s="35" t="s">
        <v>103</v>
      </c>
      <c r="H10" s="35" t="s">
        <v>98</v>
      </c>
      <c r="I10" s="35" t="s">
        <v>215</v>
      </c>
      <c r="J10" s="35" t="s">
        <v>121</v>
      </c>
      <c r="K10" s="37" t="s">
        <v>99</v>
      </c>
      <c r="L10" s="37" t="s">
        <v>216</v>
      </c>
      <c r="M10" s="35" t="s">
        <v>127</v>
      </c>
      <c r="N10" s="35" t="s">
        <v>100</v>
      </c>
      <c r="O10" s="35">
        <v>33</v>
      </c>
      <c r="P10" s="38">
        <v>3.6</v>
      </c>
      <c r="Q10" s="35">
        <v>3</v>
      </c>
      <c r="R10" s="35"/>
      <c r="S10" s="39">
        <f t="shared" si="0"/>
        <v>118.8</v>
      </c>
      <c r="T10" s="40">
        <v>4</v>
      </c>
      <c r="U10" s="40">
        <v>2</v>
      </c>
      <c r="V10" s="39"/>
      <c r="W10" s="39">
        <v>8</v>
      </c>
      <c r="X10" s="39"/>
      <c r="Y10" s="39">
        <f t="shared" si="1"/>
        <v>7.2</v>
      </c>
      <c r="Z10" s="40">
        <v>2</v>
      </c>
      <c r="AA10" s="39">
        <v>11.64</v>
      </c>
      <c r="AB10" s="39">
        <f t="shared" si="2"/>
        <v>118.8</v>
      </c>
      <c r="AC10" s="40">
        <f t="shared" si="3"/>
        <v>33</v>
      </c>
      <c r="AD10" s="46" t="s">
        <v>222</v>
      </c>
      <c r="AE10" s="46">
        <v>4.45</v>
      </c>
      <c r="AF10" s="46">
        <v>4.45</v>
      </c>
      <c r="AG10" s="39"/>
      <c r="AH10" s="46">
        <v>53</v>
      </c>
      <c r="AI10" s="46">
        <f t="shared" si="9"/>
        <v>235.85000000000002</v>
      </c>
      <c r="AJ10" s="46">
        <v>75.599999999999994</v>
      </c>
      <c r="AK10" s="46">
        <f t="shared" si="10"/>
        <v>160.25000000000003</v>
      </c>
      <c r="AL10" s="39"/>
      <c r="AM10" s="39"/>
      <c r="AN10" s="39"/>
      <c r="AO10" s="39"/>
      <c r="AP10" s="46">
        <v>66</v>
      </c>
      <c r="AQ10" s="39"/>
      <c r="AR10" s="46">
        <v>66</v>
      </c>
      <c r="AS10" s="39"/>
      <c r="AT10" s="40"/>
      <c r="AU10" s="39"/>
      <c r="AV10" s="46">
        <f t="shared" si="4"/>
        <v>94</v>
      </c>
      <c r="AW10" s="46">
        <v>94</v>
      </c>
      <c r="AX10" s="41">
        <f t="shared" si="5"/>
        <v>94</v>
      </c>
      <c r="AY10" s="48">
        <f t="shared" si="6"/>
        <v>94</v>
      </c>
      <c r="AZ10" s="40"/>
      <c r="BA10" s="39"/>
      <c r="BB10" s="39"/>
      <c r="BC10" s="39"/>
      <c r="BD10" s="39"/>
      <c r="BE10" s="39"/>
      <c r="BF10" s="39">
        <f t="shared" si="7"/>
        <v>235.85000000000002</v>
      </c>
      <c r="BG10" s="39">
        <f t="shared" si="8"/>
        <v>53</v>
      </c>
      <c r="BH10" s="42" t="s">
        <v>125</v>
      </c>
      <c r="BI10" s="47"/>
      <c r="BJ10" s="44"/>
      <c r="BK10" s="44"/>
    </row>
    <row r="11" spans="1:68" s="45" customFormat="1" ht="18" customHeight="1" x14ac:dyDescent="0.25">
      <c r="A11" s="35">
        <v>7</v>
      </c>
      <c r="B11" s="35" t="s">
        <v>223</v>
      </c>
      <c r="C11" s="35" t="s">
        <v>224</v>
      </c>
      <c r="D11" s="35" t="s">
        <v>220</v>
      </c>
      <c r="E11" s="35" t="s">
        <v>191</v>
      </c>
      <c r="F11" s="35" t="s">
        <v>225</v>
      </c>
      <c r="G11" s="35" t="s">
        <v>103</v>
      </c>
      <c r="H11" s="35" t="s">
        <v>98</v>
      </c>
      <c r="I11" s="35" t="s">
        <v>215</v>
      </c>
      <c r="J11" s="35"/>
      <c r="K11" s="37" t="s">
        <v>105</v>
      </c>
      <c r="L11" s="37" t="s">
        <v>226</v>
      </c>
      <c r="M11" s="35" t="s">
        <v>227</v>
      </c>
      <c r="N11" s="35" t="s">
        <v>100</v>
      </c>
      <c r="O11" s="35">
        <v>40</v>
      </c>
      <c r="P11" s="38">
        <v>3</v>
      </c>
      <c r="Q11" s="35">
        <v>2.7</v>
      </c>
      <c r="R11" s="35"/>
      <c r="S11" s="39">
        <f t="shared" si="0"/>
        <v>120</v>
      </c>
      <c r="T11" s="48">
        <v>0</v>
      </c>
      <c r="U11" s="40">
        <v>2</v>
      </c>
      <c r="V11" s="39">
        <f>4*2</f>
        <v>8</v>
      </c>
      <c r="W11" s="39"/>
      <c r="X11" s="39"/>
      <c r="Y11" s="39">
        <f t="shared" si="1"/>
        <v>6</v>
      </c>
      <c r="Z11" s="40">
        <v>2</v>
      </c>
      <c r="AA11" s="39">
        <v>11.64</v>
      </c>
      <c r="AB11" s="39">
        <f t="shared" si="2"/>
        <v>120</v>
      </c>
      <c r="AC11" s="40">
        <f t="shared" si="3"/>
        <v>40</v>
      </c>
      <c r="AD11" s="39" t="s">
        <v>100</v>
      </c>
      <c r="AE11" s="39">
        <v>3</v>
      </c>
      <c r="AF11" s="39">
        <v>3</v>
      </c>
      <c r="AG11" s="39"/>
      <c r="AH11" s="39">
        <v>45</v>
      </c>
      <c r="AI11" s="39">
        <f t="shared" si="9"/>
        <v>135</v>
      </c>
      <c r="AJ11" s="39"/>
      <c r="AK11" s="39">
        <f t="shared" si="10"/>
        <v>135</v>
      </c>
      <c r="AL11" s="39"/>
      <c r="AM11" s="39"/>
      <c r="AN11" s="39"/>
      <c r="AO11" s="39"/>
      <c r="AP11" s="39">
        <f>AQ11+AR11+AS11</f>
        <v>29</v>
      </c>
      <c r="AQ11" s="39">
        <v>9</v>
      </c>
      <c r="AR11" s="39"/>
      <c r="AS11" s="39">
        <v>20</v>
      </c>
      <c r="AT11" s="40"/>
      <c r="AU11" s="39"/>
      <c r="AV11" s="39">
        <f t="shared" si="4"/>
        <v>24</v>
      </c>
      <c r="AW11" s="39">
        <v>4</v>
      </c>
      <c r="AX11" s="41">
        <f t="shared" si="5"/>
        <v>4</v>
      </c>
      <c r="AY11" s="40">
        <f t="shared" si="6"/>
        <v>4</v>
      </c>
      <c r="AZ11" s="40">
        <v>20</v>
      </c>
      <c r="BA11" s="39"/>
      <c r="BB11" s="39"/>
      <c r="BC11" s="39"/>
      <c r="BD11" s="39"/>
      <c r="BE11" s="39"/>
      <c r="BF11" s="39">
        <f t="shared" si="7"/>
        <v>135</v>
      </c>
      <c r="BG11" s="39">
        <f t="shared" si="8"/>
        <v>45</v>
      </c>
      <c r="BH11" s="42" t="s">
        <v>125</v>
      </c>
      <c r="BI11" s="47"/>
      <c r="BJ11" s="44"/>
      <c r="BK11" s="44"/>
    </row>
    <row r="12" spans="1:68" s="45" customFormat="1" ht="18" customHeight="1" x14ac:dyDescent="0.25">
      <c r="A12" s="35">
        <v>8</v>
      </c>
      <c r="B12" s="35" t="s">
        <v>228</v>
      </c>
      <c r="C12" s="35" t="s">
        <v>229</v>
      </c>
      <c r="D12" s="35" t="s">
        <v>230</v>
      </c>
      <c r="E12" s="35" t="s">
        <v>191</v>
      </c>
      <c r="F12" s="35" t="s">
        <v>231</v>
      </c>
      <c r="G12" s="35" t="s">
        <v>103</v>
      </c>
      <c r="H12" s="49" t="s">
        <v>98</v>
      </c>
      <c r="I12" s="35" t="s">
        <v>215</v>
      </c>
      <c r="J12" s="35" t="s">
        <v>121</v>
      </c>
      <c r="K12" s="37" t="s">
        <v>200</v>
      </c>
      <c r="L12" s="37">
        <v>2015</v>
      </c>
      <c r="M12" s="35" t="s">
        <v>127</v>
      </c>
      <c r="N12" s="35" t="s">
        <v>100</v>
      </c>
      <c r="O12" s="35">
        <v>33</v>
      </c>
      <c r="P12" s="38">
        <v>3.6</v>
      </c>
      <c r="Q12" s="35">
        <v>3</v>
      </c>
      <c r="R12" s="35"/>
      <c r="S12" s="39">
        <f t="shared" si="0"/>
        <v>118.8</v>
      </c>
      <c r="T12" s="40"/>
      <c r="U12" s="40">
        <v>2</v>
      </c>
      <c r="V12" s="39">
        <f>4*2</f>
        <v>8</v>
      </c>
      <c r="W12" s="39"/>
      <c r="X12" s="39"/>
      <c r="Y12" s="39">
        <f t="shared" si="1"/>
        <v>7.2</v>
      </c>
      <c r="Z12" s="40">
        <v>2</v>
      </c>
      <c r="AA12" s="39">
        <v>11.64</v>
      </c>
      <c r="AB12" s="39">
        <f t="shared" si="2"/>
        <v>118.8</v>
      </c>
      <c r="AC12" s="40">
        <f t="shared" si="3"/>
        <v>33</v>
      </c>
      <c r="AD12" s="39" t="s">
        <v>100</v>
      </c>
      <c r="AE12" s="39">
        <v>3</v>
      </c>
      <c r="AF12" s="39">
        <v>3</v>
      </c>
      <c r="AG12" s="39"/>
      <c r="AH12" s="39">
        <v>60</v>
      </c>
      <c r="AI12" s="39">
        <f t="shared" si="9"/>
        <v>180</v>
      </c>
      <c r="AJ12" s="39"/>
      <c r="AK12" s="39">
        <f t="shared" si="10"/>
        <v>180</v>
      </c>
      <c r="AL12" s="39"/>
      <c r="AM12" s="39"/>
      <c r="AN12" s="39"/>
      <c r="AO12" s="39"/>
      <c r="AP12" s="39">
        <f>AQ12+AR12+AS12</f>
        <v>8</v>
      </c>
      <c r="AQ12" s="39">
        <v>8</v>
      </c>
      <c r="AR12" s="39"/>
      <c r="AS12" s="39"/>
      <c r="AT12" s="40"/>
      <c r="AU12" s="39"/>
      <c r="AV12" s="39">
        <f t="shared" si="4"/>
        <v>40</v>
      </c>
      <c r="AW12" s="39">
        <v>40</v>
      </c>
      <c r="AX12" s="41">
        <f t="shared" si="5"/>
        <v>40</v>
      </c>
      <c r="AY12" s="40">
        <f t="shared" si="6"/>
        <v>40</v>
      </c>
      <c r="AZ12" s="40"/>
      <c r="BA12" s="39"/>
      <c r="BB12" s="39"/>
      <c r="BC12" s="39"/>
      <c r="BD12" s="39"/>
      <c r="BE12" s="39"/>
      <c r="BF12" s="39">
        <f t="shared" si="7"/>
        <v>180</v>
      </c>
      <c r="BG12" s="39">
        <f t="shared" si="8"/>
        <v>60</v>
      </c>
      <c r="BH12" s="42" t="s">
        <v>125</v>
      </c>
      <c r="BI12" s="47"/>
      <c r="BJ12" s="44"/>
      <c r="BK12" s="44"/>
    </row>
    <row r="13" spans="1:68" s="45" customFormat="1" ht="18" customHeight="1" x14ac:dyDescent="0.25">
      <c r="A13" s="35">
        <v>9</v>
      </c>
      <c r="B13" s="35" t="s">
        <v>232</v>
      </c>
      <c r="C13" s="35" t="s">
        <v>233</v>
      </c>
      <c r="D13" s="35" t="s">
        <v>234</v>
      </c>
      <c r="E13" s="35" t="s">
        <v>191</v>
      </c>
      <c r="F13" s="35" t="s">
        <v>235</v>
      </c>
      <c r="G13" s="35" t="s">
        <v>103</v>
      </c>
      <c r="H13" s="35" t="s">
        <v>98</v>
      </c>
      <c r="I13" s="35" t="s">
        <v>215</v>
      </c>
      <c r="J13" s="35"/>
      <c r="K13" s="37" t="s">
        <v>116</v>
      </c>
      <c r="L13" s="37" t="s">
        <v>236</v>
      </c>
      <c r="M13" s="35" t="s">
        <v>237</v>
      </c>
      <c r="N13" s="35" t="s">
        <v>100</v>
      </c>
      <c r="O13" s="35">
        <v>33</v>
      </c>
      <c r="P13" s="38">
        <v>4</v>
      </c>
      <c r="Q13" s="35">
        <v>3.7</v>
      </c>
      <c r="R13" s="35"/>
      <c r="S13" s="39">
        <f t="shared" si="0"/>
        <v>132</v>
      </c>
      <c r="T13" s="40">
        <v>4</v>
      </c>
      <c r="U13" s="40">
        <v>2</v>
      </c>
      <c r="V13" s="39">
        <f>5*2</f>
        <v>10</v>
      </c>
      <c r="W13" s="39"/>
      <c r="X13" s="39"/>
      <c r="Y13" s="39">
        <f t="shared" si="1"/>
        <v>8</v>
      </c>
      <c r="Z13" s="40">
        <v>2</v>
      </c>
      <c r="AA13" s="39">
        <v>11.64</v>
      </c>
      <c r="AB13" s="39">
        <f t="shared" si="2"/>
        <v>132</v>
      </c>
      <c r="AC13" s="40">
        <f t="shared" si="3"/>
        <v>33</v>
      </c>
      <c r="AD13" s="39" t="s">
        <v>101</v>
      </c>
      <c r="AE13" s="39">
        <v>4</v>
      </c>
      <c r="AF13" s="39">
        <v>4</v>
      </c>
      <c r="AG13" s="39"/>
      <c r="AH13" s="39">
        <v>85</v>
      </c>
      <c r="AI13" s="39">
        <f t="shared" si="9"/>
        <v>340</v>
      </c>
      <c r="AJ13" s="41">
        <f>AE13*AH13</f>
        <v>340</v>
      </c>
      <c r="AK13" s="39"/>
      <c r="AL13" s="39"/>
      <c r="AM13" s="39"/>
      <c r="AN13" s="39"/>
      <c r="AO13" s="39"/>
      <c r="AP13" s="39">
        <f>AQ13+AR13+AS13</f>
        <v>65</v>
      </c>
      <c r="AQ13" s="39">
        <v>10</v>
      </c>
      <c r="AR13" s="39"/>
      <c r="AS13" s="39">
        <v>55</v>
      </c>
      <c r="AT13" s="40"/>
      <c r="AU13" s="39"/>
      <c r="AV13" s="39">
        <f t="shared" si="4"/>
        <v>55</v>
      </c>
      <c r="AW13" s="39"/>
      <c r="AX13" s="41"/>
      <c r="AY13" s="40"/>
      <c r="AZ13" s="40">
        <v>55</v>
      </c>
      <c r="BA13" s="39"/>
      <c r="BB13" s="39"/>
      <c r="BC13" s="39"/>
      <c r="BD13" s="39"/>
      <c r="BE13" s="39"/>
      <c r="BF13" s="39">
        <f t="shared" si="7"/>
        <v>340</v>
      </c>
      <c r="BG13" s="39">
        <f t="shared" si="8"/>
        <v>85</v>
      </c>
      <c r="BH13" s="42" t="s">
        <v>125</v>
      </c>
      <c r="BI13" s="47"/>
      <c r="BJ13" s="44"/>
      <c r="BK13" s="44"/>
    </row>
    <row r="14" spans="1:68" s="45" customFormat="1" ht="18" customHeight="1" x14ac:dyDescent="0.25">
      <c r="A14" s="35">
        <v>10</v>
      </c>
      <c r="B14" s="35" t="s">
        <v>238</v>
      </c>
      <c r="C14" s="35" t="s">
        <v>239</v>
      </c>
      <c r="D14" s="35"/>
      <c r="E14" s="35" t="s">
        <v>191</v>
      </c>
      <c r="F14" s="35" t="s">
        <v>240</v>
      </c>
      <c r="G14" s="35" t="s">
        <v>103</v>
      </c>
      <c r="H14" s="35" t="s">
        <v>107</v>
      </c>
      <c r="I14" s="35" t="s">
        <v>241</v>
      </c>
      <c r="J14" s="35"/>
      <c r="K14" s="37" t="s">
        <v>108</v>
      </c>
      <c r="L14" s="37" t="s">
        <v>242</v>
      </c>
      <c r="M14" s="35" t="s">
        <v>243</v>
      </c>
      <c r="N14" s="35" t="s">
        <v>100</v>
      </c>
      <c r="O14" s="35">
        <v>24</v>
      </c>
      <c r="P14" s="38">
        <v>2</v>
      </c>
      <c r="Q14" s="35">
        <v>1.7</v>
      </c>
      <c r="R14" s="35"/>
      <c r="S14" s="39">
        <f t="shared" si="0"/>
        <v>48</v>
      </c>
      <c r="T14" s="40"/>
      <c r="U14" s="40">
        <v>2</v>
      </c>
      <c r="V14" s="39">
        <f>3*2</f>
        <v>6</v>
      </c>
      <c r="W14" s="39"/>
      <c r="X14" s="39"/>
      <c r="Y14" s="39">
        <f t="shared" si="1"/>
        <v>4</v>
      </c>
      <c r="Z14" s="40">
        <v>2</v>
      </c>
      <c r="AA14" s="39"/>
      <c r="AB14" s="39">
        <f t="shared" si="2"/>
        <v>48</v>
      </c>
      <c r="AC14" s="40">
        <f t="shared" si="3"/>
        <v>24</v>
      </c>
      <c r="AD14" s="39" t="s">
        <v>100</v>
      </c>
      <c r="AE14" s="39">
        <v>3.5</v>
      </c>
      <c r="AF14" s="39">
        <v>3.5</v>
      </c>
      <c r="AG14" s="39"/>
      <c r="AH14" s="39">
        <v>40</v>
      </c>
      <c r="AI14" s="39">
        <f t="shared" si="9"/>
        <v>140</v>
      </c>
      <c r="AJ14" s="39"/>
      <c r="AK14" s="39">
        <f t="shared" ref="AK14:AK20" si="11">AE14*AH14-AJ14-AL14-AM14</f>
        <v>140</v>
      </c>
      <c r="AL14" s="39"/>
      <c r="AM14" s="39"/>
      <c r="AN14" s="39"/>
      <c r="AO14" s="39"/>
      <c r="AP14" s="39">
        <f>AQ14+AR14+AS14</f>
        <v>20</v>
      </c>
      <c r="AQ14" s="39">
        <v>20</v>
      </c>
      <c r="AR14" s="39"/>
      <c r="AS14" s="39"/>
      <c r="AT14" s="40"/>
      <c r="AU14" s="39"/>
      <c r="AV14" s="39">
        <f t="shared" si="4"/>
        <v>0</v>
      </c>
      <c r="AW14" s="39"/>
      <c r="AX14" s="41"/>
      <c r="AY14" s="40"/>
      <c r="AZ14" s="40"/>
      <c r="BA14" s="39"/>
      <c r="BB14" s="39"/>
      <c r="BC14" s="39"/>
      <c r="BD14" s="39"/>
      <c r="BE14" s="39"/>
      <c r="BF14" s="39">
        <f t="shared" si="7"/>
        <v>140</v>
      </c>
      <c r="BG14" s="39">
        <f t="shared" si="8"/>
        <v>40</v>
      </c>
      <c r="BH14" s="42" t="s">
        <v>125</v>
      </c>
      <c r="BI14" s="47"/>
      <c r="BJ14" s="44"/>
      <c r="BK14" s="44"/>
    </row>
    <row r="15" spans="1:68" s="45" customFormat="1" ht="18" customHeight="1" x14ac:dyDescent="0.25">
      <c r="A15" s="35">
        <v>11</v>
      </c>
      <c r="B15" s="35" t="s">
        <v>244</v>
      </c>
      <c r="C15" s="35" t="s">
        <v>245</v>
      </c>
      <c r="D15" s="35" t="s">
        <v>246</v>
      </c>
      <c r="E15" s="35" t="s">
        <v>191</v>
      </c>
      <c r="F15" s="35" t="s">
        <v>247</v>
      </c>
      <c r="G15" s="35" t="s">
        <v>103</v>
      </c>
      <c r="H15" s="35" t="s">
        <v>98</v>
      </c>
      <c r="I15" s="35" t="s">
        <v>248</v>
      </c>
      <c r="J15" s="35" t="s">
        <v>121</v>
      </c>
      <c r="K15" s="37" t="s">
        <v>99</v>
      </c>
      <c r="L15" s="37" t="s">
        <v>216</v>
      </c>
      <c r="M15" s="35" t="s">
        <v>111</v>
      </c>
      <c r="N15" s="35" t="s">
        <v>100</v>
      </c>
      <c r="O15" s="35">
        <v>39</v>
      </c>
      <c r="P15" s="38">
        <v>4.5999999999999996</v>
      </c>
      <c r="Q15" s="35">
        <v>4</v>
      </c>
      <c r="R15" s="35"/>
      <c r="S15" s="39">
        <f t="shared" si="0"/>
        <v>179.39999999999998</v>
      </c>
      <c r="T15" s="40">
        <v>4</v>
      </c>
      <c r="U15" s="40">
        <v>2</v>
      </c>
      <c r="V15" s="39"/>
      <c r="W15" s="39">
        <v>10</v>
      </c>
      <c r="X15" s="39"/>
      <c r="Y15" s="39">
        <f t="shared" si="1"/>
        <v>9.1999999999999993</v>
      </c>
      <c r="Z15" s="40">
        <v>2</v>
      </c>
      <c r="AA15" s="39"/>
      <c r="AB15" s="39">
        <f t="shared" si="2"/>
        <v>179.39999999999998</v>
      </c>
      <c r="AC15" s="40">
        <f t="shared" si="3"/>
        <v>39</v>
      </c>
      <c r="AD15" s="39" t="s">
        <v>100</v>
      </c>
      <c r="AE15" s="39">
        <v>4.5999999999999996</v>
      </c>
      <c r="AF15" s="39">
        <v>4.5999999999999996</v>
      </c>
      <c r="AG15" s="39"/>
      <c r="AH15" s="39">
        <v>73</v>
      </c>
      <c r="AI15" s="39">
        <f t="shared" si="9"/>
        <v>335.79999999999995</v>
      </c>
      <c r="AJ15" s="39"/>
      <c r="AK15" s="39">
        <f t="shared" si="11"/>
        <v>335.79999999999995</v>
      </c>
      <c r="AL15" s="39"/>
      <c r="AM15" s="39"/>
      <c r="AN15" s="39"/>
      <c r="AO15" s="39"/>
      <c r="AP15" s="39">
        <f>AQ15+AR15+AS15</f>
        <v>90</v>
      </c>
      <c r="AQ15" s="39"/>
      <c r="AR15" s="39">
        <v>90</v>
      </c>
      <c r="AS15" s="39"/>
      <c r="AT15" s="40"/>
      <c r="AU15" s="39"/>
      <c r="AV15" s="39">
        <f t="shared" si="4"/>
        <v>90</v>
      </c>
      <c r="AW15" s="39">
        <v>90</v>
      </c>
      <c r="AX15" s="41">
        <f>AW15</f>
        <v>90</v>
      </c>
      <c r="AY15" s="40">
        <f>AW15</f>
        <v>90</v>
      </c>
      <c r="AZ15" s="40"/>
      <c r="BA15" s="39"/>
      <c r="BB15" s="39"/>
      <c r="BC15" s="39"/>
      <c r="BD15" s="39"/>
      <c r="BE15" s="39"/>
      <c r="BF15" s="39">
        <f t="shared" si="7"/>
        <v>335.79999999999995</v>
      </c>
      <c r="BG15" s="39">
        <f t="shared" si="8"/>
        <v>73</v>
      </c>
      <c r="BH15" s="42" t="s">
        <v>125</v>
      </c>
      <c r="BI15" s="47"/>
      <c r="BJ15" s="44"/>
      <c r="BK15" s="44"/>
    </row>
    <row r="16" spans="1:68" s="45" customFormat="1" ht="18" customHeight="1" x14ac:dyDescent="0.25">
      <c r="A16" s="35">
        <v>12</v>
      </c>
      <c r="B16" s="35" t="s">
        <v>249</v>
      </c>
      <c r="C16" s="35" t="s">
        <v>250</v>
      </c>
      <c r="D16" s="35" t="s">
        <v>246</v>
      </c>
      <c r="E16" s="35" t="s">
        <v>191</v>
      </c>
      <c r="F16" s="35" t="s">
        <v>251</v>
      </c>
      <c r="G16" s="35" t="s">
        <v>103</v>
      </c>
      <c r="H16" s="35" t="s">
        <v>107</v>
      </c>
      <c r="I16" s="35" t="s">
        <v>248</v>
      </c>
      <c r="J16" s="35"/>
      <c r="K16" s="37" t="s">
        <v>108</v>
      </c>
      <c r="L16" s="37" t="s">
        <v>252</v>
      </c>
      <c r="M16" s="35" t="s">
        <v>120</v>
      </c>
      <c r="N16" s="35" t="s">
        <v>100</v>
      </c>
      <c r="O16" s="35">
        <v>30</v>
      </c>
      <c r="P16" s="38">
        <v>3</v>
      </c>
      <c r="Q16" s="35">
        <v>2.7</v>
      </c>
      <c r="R16" s="35"/>
      <c r="S16" s="39">
        <f t="shared" si="0"/>
        <v>90</v>
      </c>
      <c r="T16" s="40"/>
      <c r="U16" s="40">
        <v>2</v>
      </c>
      <c r="V16" s="39">
        <f>4*2</f>
        <v>8</v>
      </c>
      <c r="W16" s="39"/>
      <c r="X16" s="39"/>
      <c r="Y16" s="39">
        <f t="shared" si="1"/>
        <v>6</v>
      </c>
      <c r="Z16" s="40">
        <v>2</v>
      </c>
      <c r="AA16" s="39"/>
      <c r="AB16" s="39">
        <f t="shared" si="2"/>
        <v>90</v>
      </c>
      <c r="AC16" s="40">
        <f t="shared" si="3"/>
        <v>30</v>
      </c>
      <c r="AD16" s="39" t="s">
        <v>100</v>
      </c>
      <c r="AE16" s="39">
        <v>4</v>
      </c>
      <c r="AF16" s="39">
        <v>4</v>
      </c>
      <c r="AG16" s="39"/>
      <c r="AH16" s="39">
        <v>20</v>
      </c>
      <c r="AI16" s="39">
        <f t="shared" si="9"/>
        <v>80</v>
      </c>
      <c r="AJ16" s="39"/>
      <c r="AK16" s="39">
        <f t="shared" si="11"/>
        <v>80</v>
      </c>
      <c r="AL16" s="39"/>
      <c r="AM16" s="39"/>
      <c r="AN16" s="39"/>
      <c r="AO16" s="39"/>
      <c r="AP16" s="39"/>
      <c r="AQ16" s="39"/>
      <c r="AR16" s="39"/>
      <c r="AS16" s="39"/>
      <c r="AT16" s="40"/>
      <c r="AU16" s="39"/>
      <c r="AV16" s="39">
        <f t="shared" si="4"/>
        <v>0</v>
      </c>
      <c r="AW16" s="39"/>
      <c r="AX16" s="41"/>
      <c r="AY16" s="40"/>
      <c r="AZ16" s="40"/>
      <c r="BA16" s="39"/>
      <c r="BB16" s="39"/>
      <c r="BC16" s="39"/>
      <c r="BD16" s="39"/>
      <c r="BE16" s="39"/>
      <c r="BF16" s="39">
        <f t="shared" si="7"/>
        <v>80</v>
      </c>
      <c r="BG16" s="39">
        <f t="shared" si="8"/>
        <v>20</v>
      </c>
      <c r="BH16" s="42" t="s">
        <v>125</v>
      </c>
      <c r="BI16" s="47"/>
      <c r="BJ16" s="44"/>
      <c r="BK16" s="44"/>
    </row>
    <row r="17" spans="1:160" s="45" customFormat="1" ht="18" customHeight="1" x14ac:dyDescent="0.25">
      <c r="A17" s="35">
        <v>13</v>
      </c>
      <c r="B17" s="35" t="s">
        <v>253</v>
      </c>
      <c r="C17" s="35" t="s">
        <v>254</v>
      </c>
      <c r="D17" s="35" t="s">
        <v>246</v>
      </c>
      <c r="E17" s="35" t="s">
        <v>191</v>
      </c>
      <c r="F17" s="35" t="s">
        <v>255</v>
      </c>
      <c r="G17" s="35" t="s">
        <v>103</v>
      </c>
      <c r="H17" s="35" t="s">
        <v>98</v>
      </c>
      <c r="I17" s="35" t="s">
        <v>248</v>
      </c>
      <c r="J17" s="35" t="s">
        <v>149</v>
      </c>
      <c r="K17" s="37" t="s">
        <v>115</v>
      </c>
      <c r="L17" s="37" t="s">
        <v>256</v>
      </c>
      <c r="M17" s="35" t="s">
        <v>257</v>
      </c>
      <c r="N17" s="35" t="s">
        <v>100</v>
      </c>
      <c r="O17" s="35">
        <v>25</v>
      </c>
      <c r="P17" s="38">
        <v>4.5999999999999996</v>
      </c>
      <c r="Q17" s="35">
        <v>4</v>
      </c>
      <c r="R17" s="35"/>
      <c r="S17" s="39">
        <f t="shared" si="0"/>
        <v>114.99999999999999</v>
      </c>
      <c r="T17" s="40">
        <v>4</v>
      </c>
      <c r="U17" s="40">
        <v>2</v>
      </c>
      <c r="V17" s="39">
        <f>5*2</f>
        <v>10</v>
      </c>
      <c r="W17" s="39"/>
      <c r="X17" s="39"/>
      <c r="Y17" s="39">
        <f t="shared" si="1"/>
        <v>9.1999999999999993</v>
      </c>
      <c r="Z17" s="40">
        <v>2</v>
      </c>
      <c r="AA17" s="39"/>
      <c r="AB17" s="39">
        <f t="shared" si="2"/>
        <v>114.99999999999999</v>
      </c>
      <c r="AC17" s="40">
        <f t="shared" si="3"/>
        <v>25</v>
      </c>
      <c r="AD17" s="39" t="s">
        <v>100</v>
      </c>
      <c r="AE17" s="39">
        <v>5</v>
      </c>
      <c r="AF17" s="39">
        <v>5</v>
      </c>
      <c r="AG17" s="39"/>
      <c r="AH17" s="39">
        <v>30</v>
      </c>
      <c r="AI17" s="39">
        <f t="shared" si="9"/>
        <v>150</v>
      </c>
      <c r="AJ17" s="39"/>
      <c r="AK17" s="39">
        <f t="shared" si="11"/>
        <v>150</v>
      </c>
      <c r="AL17" s="39"/>
      <c r="AM17" s="39"/>
      <c r="AN17" s="39"/>
      <c r="AO17" s="39"/>
      <c r="AP17" s="39"/>
      <c r="AQ17" s="39"/>
      <c r="AR17" s="39"/>
      <c r="AS17" s="39"/>
      <c r="AT17" s="40"/>
      <c r="AU17" s="39"/>
      <c r="AV17" s="46">
        <f t="shared" si="4"/>
        <v>10</v>
      </c>
      <c r="AW17" s="46">
        <v>10</v>
      </c>
      <c r="AX17" s="41">
        <f>AW17</f>
        <v>10</v>
      </c>
      <c r="AY17" s="48">
        <f>AW17</f>
        <v>10</v>
      </c>
      <c r="AZ17" s="40"/>
      <c r="BA17" s="39"/>
      <c r="BB17" s="39"/>
      <c r="BC17" s="39"/>
      <c r="BD17" s="39"/>
      <c r="BE17" s="39"/>
      <c r="BF17" s="39">
        <f t="shared" si="7"/>
        <v>150</v>
      </c>
      <c r="BG17" s="39">
        <f t="shared" si="8"/>
        <v>30</v>
      </c>
      <c r="BH17" s="42" t="s">
        <v>125</v>
      </c>
      <c r="BI17" s="47"/>
      <c r="BJ17" s="44"/>
      <c r="BK17" s="44"/>
    </row>
    <row r="18" spans="1:160" s="45" customFormat="1" ht="18" customHeight="1" x14ac:dyDescent="0.25">
      <c r="A18" s="35">
        <v>14</v>
      </c>
      <c r="B18" s="35" t="s">
        <v>258</v>
      </c>
      <c r="C18" s="35" t="s">
        <v>259</v>
      </c>
      <c r="D18" s="35" t="s">
        <v>246</v>
      </c>
      <c r="E18" s="35" t="s">
        <v>191</v>
      </c>
      <c r="F18" s="50" t="s">
        <v>255</v>
      </c>
      <c r="G18" s="35" t="s">
        <v>103</v>
      </c>
      <c r="H18" s="35" t="s">
        <v>98</v>
      </c>
      <c r="I18" s="35" t="s">
        <v>248</v>
      </c>
      <c r="J18" s="35" t="s">
        <v>149</v>
      </c>
      <c r="K18" s="37" t="s">
        <v>115</v>
      </c>
      <c r="L18" s="37" t="s">
        <v>260</v>
      </c>
      <c r="M18" s="35" t="s">
        <v>142</v>
      </c>
      <c r="N18" s="35" t="s">
        <v>100</v>
      </c>
      <c r="O18" s="35">
        <v>18</v>
      </c>
      <c r="P18" s="38">
        <v>3.6</v>
      </c>
      <c r="Q18" s="35">
        <v>3</v>
      </c>
      <c r="R18" s="35"/>
      <c r="S18" s="39">
        <f t="shared" si="0"/>
        <v>64.8</v>
      </c>
      <c r="T18" s="40">
        <v>4</v>
      </c>
      <c r="U18" s="40">
        <v>2</v>
      </c>
      <c r="V18" s="39">
        <f>4*2</f>
        <v>8</v>
      </c>
      <c r="W18" s="39"/>
      <c r="X18" s="39"/>
      <c r="Y18" s="39">
        <f t="shared" si="1"/>
        <v>7.2</v>
      </c>
      <c r="Z18" s="40">
        <v>2</v>
      </c>
      <c r="AA18" s="39"/>
      <c r="AB18" s="39">
        <f t="shared" si="2"/>
        <v>64.8</v>
      </c>
      <c r="AC18" s="40">
        <f t="shared" si="3"/>
        <v>18</v>
      </c>
      <c r="AD18" s="39" t="s">
        <v>100</v>
      </c>
      <c r="AE18" s="39">
        <v>4</v>
      </c>
      <c r="AF18" s="39">
        <v>4</v>
      </c>
      <c r="AG18" s="39"/>
      <c r="AH18" s="39">
        <v>25</v>
      </c>
      <c r="AI18" s="39">
        <f t="shared" si="9"/>
        <v>100</v>
      </c>
      <c r="AJ18" s="39"/>
      <c r="AK18" s="39">
        <f t="shared" si="11"/>
        <v>100</v>
      </c>
      <c r="AL18" s="39"/>
      <c r="AM18" s="39"/>
      <c r="AN18" s="39"/>
      <c r="AO18" s="39"/>
      <c r="AP18" s="39"/>
      <c r="AQ18" s="39"/>
      <c r="AR18" s="39"/>
      <c r="AS18" s="39"/>
      <c r="AT18" s="40"/>
      <c r="AU18" s="39"/>
      <c r="AV18" s="39">
        <f t="shared" si="4"/>
        <v>0</v>
      </c>
      <c r="AW18" s="39"/>
      <c r="AX18" s="41"/>
      <c r="AY18" s="40"/>
      <c r="AZ18" s="40"/>
      <c r="BA18" s="39"/>
      <c r="BB18" s="39"/>
      <c r="BC18" s="39"/>
      <c r="BD18" s="39"/>
      <c r="BE18" s="39"/>
      <c r="BF18" s="39">
        <f t="shared" si="7"/>
        <v>100</v>
      </c>
      <c r="BG18" s="39">
        <f t="shared" si="8"/>
        <v>25</v>
      </c>
      <c r="BH18" s="42" t="s">
        <v>125</v>
      </c>
      <c r="BI18" s="47"/>
      <c r="BJ18" s="44"/>
      <c r="BK18" s="44"/>
    </row>
    <row r="19" spans="1:160" s="45" customFormat="1" ht="18" customHeight="1" x14ac:dyDescent="0.25">
      <c r="A19" s="35">
        <v>15</v>
      </c>
      <c r="B19" s="38" t="s">
        <v>261</v>
      </c>
      <c r="C19" s="38" t="s">
        <v>262</v>
      </c>
      <c r="D19" s="35" t="s">
        <v>263</v>
      </c>
      <c r="E19" s="38" t="s">
        <v>191</v>
      </c>
      <c r="F19" s="51" t="s">
        <v>264</v>
      </c>
      <c r="G19" s="38" t="s">
        <v>103</v>
      </c>
      <c r="H19" s="35" t="s">
        <v>98</v>
      </c>
      <c r="I19" s="38" t="s">
        <v>119</v>
      </c>
      <c r="J19" s="35"/>
      <c r="K19" s="37" t="s">
        <v>116</v>
      </c>
      <c r="L19" s="37" t="s">
        <v>265</v>
      </c>
      <c r="M19" s="38" t="s">
        <v>266</v>
      </c>
      <c r="N19" s="38" t="s">
        <v>100</v>
      </c>
      <c r="O19" s="38">
        <v>30</v>
      </c>
      <c r="P19" s="38">
        <v>3.6</v>
      </c>
      <c r="Q19" s="38">
        <v>3</v>
      </c>
      <c r="R19" s="38"/>
      <c r="S19" s="39">
        <f t="shared" si="0"/>
        <v>108</v>
      </c>
      <c r="T19" s="40">
        <v>4</v>
      </c>
      <c r="U19" s="40">
        <v>2</v>
      </c>
      <c r="V19" s="39">
        <f>4*2</f>
        <v>8</v>
      </c>
      <c r="W19" s="39"/>
      <c r="X19" s="39"/>
      <c r="Y19" s="39">
        <f t="shared" si="1"/>
        <v>7.2</v>
      </c>
      <c r="Z19" s="40">
        <v>2</v>
      </c>
      <c r="AA19" s="39">
        <v>11.64</v>
      </c>
      <c r="AB19" s="39">
        <f t="shared" si="2"/>
        <v>108</v>
      </c>
      <c r="AC19" s="40">
        <f t="shared" si="3"/>
        <v>30</v>
      </c>
      <c r="AD19" s="39" t="s">
        <v>100</v>
      </c>
      <c r="AE19" s="39">
        <v>4.5</v>
      </c>
      <c r="AF19" s="39">
        <v>4.5</v>
      </c>
      <c r="AG19" s="39"/>
      <c r="AH19" s="39">
        <v>30</v>
      </c>
      <c r="AI19" s="39">
        <f t="shared" si="9"/>
        <v>135</v>
      </c>
      <c r="AJ19" s="39"/>
      <c r="AK19" s="39">
        <f t="shared" si="11"/>
        <v>135</v>
      </c>
      <c r="AL19" s="39"/>
      <c r="AM19" s="39"/>
      <c r="AN19" s="39"/>
      <c r="AO19" s="39"/>
      <c r="AP19" s="39">
        <f>AQ19+AR19+AS19</f>
        <v>20</v>
      </c>
      <c r="AQ19" s="39">
        <v>20</v>
      </c>
      <c r="AR19" s="39"/>
      <c r="AS19" s="39"/>
      <c r="AT19" s="40"/>
      <c r="AU19" s="39"/>
      <c r="AV19" s="46">
        <f t="shared" si="4"/>
        <v>36</v>
      </c>
      <c r="AW19" s="46">
        <v>36</v>
      </c>
      <c r="AX19" s="41">
        <f t="shared" ref="AX19:AX31" si="12">AW19</f>
        <v>36</v>
      </c>
      <c r="AY19" s="48">
        <f t="shared" ref="AY19:AY31" si="13">AW19</f>
        <v>36</v>
      </c>
      <c r="AZ19" s="40"/>
      <c r="BA19" s="39"/>
      <c r="BB19" s="39"/>
      <c r="BC19" s="39"/>
      <c r="BD19" s="39"/>
      <c r="BE19" s="39"/>
      <c r="BF19" s="39">
        <f t="shared" si="7"/>
        <v>135</v>
      </c>
      <c r="BG19" s="39">
        <f t="shared" si="8"/>
        <v>30</v>
      </c>
      <c r="BH19" s="42" t="s">
        <v>125</v>
      </c>
      <c r="BI19" s="52"/>
      <c r="BJ19" s="53"/>
      <c r="BK19" s="53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4"/>
      <c r="CN19" s="54"/>
      <c r="CO19" s="54"/>
      <c r="CP19" s="54"/>
      <c r="CQ19" s="54"/>
      <c r="CR19" s="54"/>
      <c r="CS19" s="54"/>
      <c r="CT19" s="54"/>
      <c r="CU19" s="54"/>
      <c r="CV19" s="54"/>
      <c r="CW19" s="54"/>
      <c r="CX19" s="54"/>
      <c r="CY19" s="54"/>
      <c r="CZ19" s="54"/>
      <c r="DA19" s="54"/>
      <c r="DB19" s="54"/>
      <c r="DC19" s="54"/>
      <c r="DD19" s="54"/>
      <c r="DE19" s="54"/>
      <c r="DF19" s="54"/>
      <c r="DG19" s="54"/>
      <c r="DH19" s="54"/>
      <c r="DI19" s="54"/>
      <c r="DJ19" s="54"/>
      <c r="DK19" s="54"/>
      <c r="DL19" s="54"/>
      <c r="DM19" s="54"/>
      <c r="DN19" s="54"/>
      <c r="DO19" s="54"/>
      <c r="DP19" s="54"/>
      <c r="DQ19" s="54"/>
      <c r="DR19" s="54"/>
      <c r="DS19" s="54"/>
      <c r="DT19" s="54"/>
      <c r="DU19" s="54"/>
      <c r="DV19" s="54"/>
      <c r="DW19" s="54"/>
      <c r="DX19" s="54"/>
      <c r="DY19" s="54"/>
      <c r="DZ19" s="54"/>
      <c r="EA19" s="54"/>
      <c r="EB19" s="54"/>
      <c r="EC19" s="54"/>
      <c r="ED19" s="54"/>
      <c r="EE19" s="54"/>
      <c r="EF19" s="54"/>
      <c r="EG19" s="54"/>
      <c r="EH19" s="54"/>
      <c r="EI19" s="54"/>
      <c r="EJ19" s="54"/>
      <c r="EK19" s="54"/>
      <c r="EL19" s="54"/>
      <c r="EM19" s="54"/>
      <c r="EN19" s="54"/>
      <c r="EO19" s="54"/>
      <c r="EP19" s="54"/>
      <c r="EQ19" s="54"/>
      <c r="ER19" s="54"/>
      <c r="ES19" s="54"/>
      <c r="ET19" s="54"/>
      <c r="EU19" s="54"/>
      <c r="EV19" s="54"/>
      <c r="EW19" s="54"/>
      <c r="EX19" s="54"/>
      <c r="EY19" s="54"/>
      <c r="EZ19" s="54"/>
      <c r="FA19" s="54"/>
      <c r="FB19" s="54"/>
      <c r="FC19" s="54"/>
      <c r="FD19" s="54"/>
    </row>
    <row r="20" spans="1:160" s="45" customFormat="1" ht="18" customHeight="1" x14ac:dyDescent="0.25">
      <c r="A20" s="35">
        <v>16</v>
      </c>
      <c r="B20" s="35" t="s">
        <v>267</v>
      </c>
      <c r="C20" s="35" t="s">
        <v>268</v>
      </c>
      <c r="D20" s="35" t="s">
        <v>269</v>
      </c>
      <c r="E20" s="35" t="s">
        <v>191</v>
      </c>
      <c r="F20" s="50" t="s">
        <v>270</v>
      </c>
      <c r="G20" s="35" t="s">
        <v>103</v>
      </c>
      <c r="H20" s="35" t="s">
        <v>107</v>
      </c>
      <c r="I20" s="35" t="s">
        <v>119</v>
      </c>
      <c r="J20" s="35"/>
      <c r="K20" s="37" t="s">
        <v>108</v>
      </c>
      <c r="L20" s="37" t="s">
        <v>271</v>
      </c>
      <c r="M20" s="35" t="s">
        <v>120</v>
      </c>
      <c r="N20" s="35" t="s">
        <v>100</v>
      </c>
      <c r="O20" s="35">
        <v>30</v>
      </c>
      <c r="P20" s="38">
        <v>2.2999999999999998</v>
      </c>
      <c r="Q20" s="35">
        <v>2</v>
      </c>
      <c r="R20" s="35"/>
      <c r="S20" s="39">
        <f t="shared" si="0"/>
        <v>69</v>
      </c>
      <c r="T20" s="40"/>
      <c r="U20" s="40">
        <v>2</v>
      </c>
      <c r="V20" s="39">
        <f>3*2</f>
        <v>6</v>
      </c>
      <c r="W20" s="39"/>
      <c r="X20" s="39"/>
      <c r="Y20" s="39">
        <f t="shared" si="1"/>
        <v>4.5999999999999996</v>
      </c>
      <c r="Z20" s="40">
        <v>2</v>
      </c>
      <c r="AA20" s="39">
        <v>11.64</v>
      </c>
      <c r="AB20" s="39">
        <f t="shared" si="2"/>
        <v>69</v>
      </c>
      <c r="AC20" s="40">
        <f t="shared" si="3"/>
        <v>30</v>
      </c>
      <c r="AD20" s="39" t="s">
        <v>100</v>
      </c>
      <c r="AE20" s="39">
        <v>4</v>
      </c>
      <c r="AF20" s="39">
        <v>4</v>
      </c>
      <c r="AG20" s="39"/>
      <c r="AH20" s="39">
        <v>100</v>
      </c>
      <c r="AI20" s="39">
        <f t="shared" si="9"/>
        <v>400</v>
      </c>
      <c r="AJ20" s="39"/>
      <c r="AK20" s="39">
        <f t="shared" si="11"/>
        <v>400</v>
      </c>
      <c r="AL20" s="39"/>
      <c r="AM20" s="39"/>
      <c r="AN20" s="39"/>
      <c r="AO20" s="39"/>
      <c r="AP20" s="46">
        <f>AQ20+AR20+AS20</f>
        <v>120</v>
      </c>
      <c r="AQ20" s="39"/>
      <c r="AR20" s="39"/>
      <c r="AS20" s="46">
        <v>120</v>
      </c>
      <c r="AT20" s="40"/>
      <c r="AU20" s="39"/>
      <c r="AV20" s="39">
        <f t="shared" si="4"/>
        <v>111</v>
      </c>
      <c r="AW20" s="46">
        <v>54</v>
      </c>
      <c r="AX20" s="41">
        <f t="shared" si="12"/>
        <v>54</v>
      </c>
      <c r="AY20" s="48">
        <f t="shared" si="13"/>
        <v>54</v>
      </c>
      <c r="AZ20" s="48">
        <v>57</v>
      </c>
      <c r="BA20" s="39"/>
      <c r="BB20" s="39"/>
      <c r="BC20" s="39"/>
      <c r="BD20" s="39"/>
      <c r="BE20" s="39"/>
      <c r="BF20" s="39">
        <f t="shared" si="7"/>
        <v>400</v>
      </c>
      <c r="BG20" s="39">
        <f t="shared" si="8"/>
        <v>100</v>
      </c>
      <c r="BH20" s="42" t="s">
        <v>125</v>
      </c>
      <c r="BI20" s="47"/>
      <c r="BJ20" s="44"/>
      <c r="BK20" s="44"/>
    </row>
    <row r="21" spans="1:160" s="45" customFormat="1" ht="18" customHeight="1" x14ac:dyDescent="0.25">
      <c r="A21" s="35">
        <v>17</v>
      </c>
      <c r="B21" s="35" t="s">
        <v>272</v>
      </c>
      <c r="C21" s="35" t="s">
        <v>273</v>
      </c>
      <c r="D21" s="35" t="s">
        <v>269</v>
      </c>
      <c r="E21" s="35" t="s">
        <v>191</v>
      </c>
      <c r="F21" s="35" t="s">
        <v>274</v>
      </c>
      <c r="G21" s="35" t="s">
        <v>103</v>
      </c>
      <c r="H21" s="35" t="s">
        <v>98</v>
      </c>
      <c r="I21" s="35" t="s">
        <v>119</v>
      </c>
      <c r="J21" s="35"/>
      <c r="K21" s="37" t="s">
        <v>105</v>
      </c>
      <c r="L21" s="37" t="s">
        <v>275</v>
      </c>
      <c r="M21" s="35" t="s">
        <v>276</v>
      </c>
      <c r="N21" s="35" t="s">
        <v>100</v>
      </c>
      <c r="O21" s="35">
        <v>43</v>
      </c>
      <c r="P21" s="38">
        <v>4.4000000000000004</v>
      </c>
      <c r="Q21" s="35">
        <v>4.0999999999999996</v>
      </c>
      <c r="R21" s="35"/>
      <c r="S21" s="39">
        <f t="shared" si="0"/>
        <v>189.20000000000002</v>
      </c>
      <c r="T21" s="40">
        <v>4</v>
      </c>
      <c r="U21" s="40">
        <v>2</v>
      </c>
      <c r="V21" s="39">
        <f>5*2</f>
        <v>10</v>
      </c>
      <c r="W21" s="39"/>
      <c r="X21" s="39"/>
      <c r="Y21" s="39">
        <f t="shared" si="1"/>
        <v>8.8000000000000007</v>
      </c>
      <c r="Z21" s="40">
        <v>2</v>
      </c>
      <c r="AA21" s="39">
        <v>11.64</v>
      </c>
      <c r="AB21" s="39">
        <f t="shared" si="2"/>
        <v>189.20000000000002</v>
      </c>
      <c r="AC21" s="40">
        <f t="shared" si="3"/>
        <v>43</v>
      </c>
      <c r="AD21" s="39" t="s">
        <v>101</v>
      </c>
      <c r="AE21" s="39">
        <v>4.5</v>
      </c>
      <c r="AF21" s="39">
        <v>4.5</v>
      </c>
      <c r="AG21" s="39"/>
      <c r="AH21" s="39">
        <v>80</v>
      </c>
      <c r="AI21" s="39">
        <f t="shared" si="9"/>
        <v>360</v>
      </c>
      <c r="AJ21" s="41">
        <f>AE21*AH21</f>
        <v>360</v>
      </c>
      <c r="AK21" s="39"/>
      <c r="AL21" s="39"/>
      <c r="AM21" s="39"/>
      <c r="AN21" s="39"/>
      <c r="AO21" s="39"/>
      <c r="AP21" s="39">
        <f>AQ21+AR21+AS21</f>
        <v>45</v>
      </c>
      <c r="AQ21" s="39">
        <v>45</v>
      </c>
      <c r="AR21" s="39"/>
      <c r="AS21" s="39"/>
      <c r="AT21" s="40"/>
      <c r="AU21" s="39"/>
      <c r="AV21" s="39">
        <f t="shared" si="4"/>
        <v>111</v>
      </c>
      <c r="AW21" s="39">
        <v>111</v>
      </c>
      <c r="AX21" s="41">
        <f t="shared" si="12"/>
        <v>111</v>
      </c>
      <c r="AY21" s="40">
        <f t="shared" si="13"/>
        <v>111</v>
      </c>
      <c r="AZ21" s="40"/>
      <c r="BA21" s="39"/>
      <c r="BB21" s="39"/>
      <c r="BC21" s="39"/>
      <c r="BD21" s="39"/>
      <c r="BE21" s="39"/>
      <c r="BF21" s="39">
        <f t="shared" si="7"/>
        <v>360</v>
      </c>
      <c r="BG21" s="39">
        <f t="shared" si="8"/>
        <v>80</v>
      </c>
      <c r="BH21" s="42" t="s">
        <v>125</v>
      </c>
      <c r="BI21" s="47"/>
      <c r="BJ21" s="44"/>
      <c r="BK21" s="44"/>
    </row>
    <row r="22" spans="1:160" s="45" customFormat="1" ht="18" customHeight="1" x14ac:dyDescent="0.25">
      <c r="A22" s="35">
        <v>18</v>
      </c>
      <c r="B22" s="35" t="s">
        <v>277</v>
      </c>
      <c r="C22" s="35" t="s">
        <v>278</v>
      </c>
      <c r="D22" s="35" t="s">
        <v>269</v>
      </c>
      <c r="E22" s="35" t="s">
        <v>191</v>
      </c>
      <c r="F22" s="35" t="s">
        <v>279</v>
      </c>
      <c r="G22" s="35" t="s">
        <v>103</v>
      </c>
      <c r="H22" s="35" t="s">
        <v>107</v>
      </c>
      <c r="I22" s="35" t="s">
        <v>119</v>
      </c>
      <c r="J22" s="35"/>
      <c r="K22" s="37" t="s">
        <v>108</v>
      </c>
      <c r="L22" s="37" t="s">
        <v>280</v>
      </c>
      <c r="M22" s="55" t="s">
        <v>133</v>
      </c>
      <c r="N22" s="35" t="s">
        <v>100</v>
      </c>
      <c r="O22" s="35">
        <v>28</v>
      </c>
      <c r="P22" s="38">
        <v>2.6</v>
      </c>
      <c r="Q22" s="35">
        <v>2.2999999999999998</v>
      </c>
      <c r="R22" s="35"/>
      <c r="S22" s="39">
        <f t="shared" si="0"/>
        <v>72.8</v>
      </c>
      <c r="T22" s="40"/>
      <c r="U22" s="40">
        <v>2</v>
      </c>
      <c r="V22" s="39">
        <f>3*2</f>
        <v>6</v>
      </c>
      <c r="W22" s="39"/>
      <c r="X22" s="39"/>
      <c r="Y22" s="39">
        <f t="shared" si="1"/>
        <v>5.2</v>
      </c>
      <c r="Z22" s="40">
        <v>2</v>
      </c>
      <c r="AA22" s="39">
        <v>11.64</v>
      </c>
      <c r="AB22" s="39">
        <f t="shared" si="2"/>
        <v>72.8</v>
      </c>
      <c r="AC22" s="40">
        <f t="shared" si="3"/>
        <v>28</v>
      </c>
      <c r="AD22" s="39" t="s">
        <v>100</v>
      </c>
      <c r="AE22" s="39">
        <v>2.5</v>
      </c>
      <c r="AF22" s="39">
        <v>2.5</v>
      </c>
      <c r="AG22" s="39"/>
      <c r="AH22" s="46">
        <v>40</v>
      </c>
      <c r="AI22" s="46">
        <f t="shared" si="9"/>
        <v>100</v>
      </c>
      <c r="AJ22" s="39"/>
      <c r="AK22" s="46">
        <f t="shared" ref="AK22:AK28" si="14">AE22*AH22-AJ22-AL22-AM22</f>
        <v>100</v>
      </c>
      <c r="AL22" s="39"/>
      <c r="AM22" s="39"/>
      <c r="AN22" s="39"/>
      <c r="AO22" s="39"/>
      <c r="AP22" s="39">
        <f>AQ22+AR22+AS22</f>
        <v>15</v>
      </c>
      <c r="AQ22" s="39">
        <v>15</v>
      </c>
      <c r="AR22" s="39"/>
      <c r="AS22" s="39"/>
      <c r="AT22" s="40"/>
      <c r="AU22" s="39"/>
      <c r="AV22" s="39">
        <f t="shared" si="4"/>
        <v>10</v>
      </c>
      <c r="AW22" s="39">
        <v>10</v>
      </c>
      <c r="AX22" s="41">
        <f t="shared" si="12"/>
        <v>10</v>
      </c>
      <c r="AY22" s="40">
        <f t="shared" si="13"/>
        <v>10</v>
      </c>
      <c r="AZ22" s="40"/>
      <c r="BA22" s="39"/>
      <c r="BB22" s="39"/>
      <c r="BC22" s="39"/>
      <c r="BD22" s="39"/>
      <c r="BE22" s="39"/>
      <c r="BF22" s="39">
        <f t="shared" si="7"/>
        <v>100</v>
      </c>
      <c r="BG22" s="39">
        <f t="shared" si="8"/>
        <v>40</v>
      </c>
      <c r="BH22" s="42" t="s">
        <v>125</v>
      </c>
      <c r="BI22" s="47"/>
      <c r="BJ22" s="44"/>
      <c r="BK22" s="44"/>
    </row>
    <row r="23" spans="1:160" s="45" customFormat="1" ht="18" customHeight="1" x14ac:dyDescent="0.25">
      <c r="A23" s="35">
        <v>19</v>
      </c>
      <c r="B23" s="35" t="s">
        <v>281</v>
      </c>
      <c r="C23" s="35" t="s">
        <v>282</v>
      </c>
      <c r="D23" s="35" t="s">
        <v>283</v>
      </c>
      <c r="E23" s="35" t="s">
        <v>191</v>
      </c>
      <c r="F23" s="35" t="s">
        <v>279</v>
      </c>
      <c r="G23" s="35" t="s">
        <v>103</v>
      </c>
      <c r="H23" s="35" t="s">
        <v>98</v>
      </c>
      <c r="I23" s="35" t="s">
        <v>119</v>
      </c>
      <c r="J23" s="35" t="s">
        <v>121</v>
      </c>
      <c r="K23" s="37" t="s">
        <v>99</v>
      </c>
      <c r="L23" s="37" t="s">
        <v>284</v>
      </c>
      <c r="M23" s="35" t="s">
        <v>285</v>
      </c>
      <c r="N23" s="35" t="s">
        <v>100</v>
      </c>
      <c r="O23" s="35">
        <v>29</v>
      </c>
      <c r="P23" s="38">
        <v>3.6</v>
      </c>
      <c r="Q23" s="35">
        <v>3</v>
      </c>
      <c r="R23" s="35"/>
      <c r="S23" s="39">
        <f t="shared" si="0"/>
        <v>104.4</v>
      </c>
      <c r="T23" s="40">
        <v>4</v>
      </c>
      <c r="U23" s="40">
        <v>2</v>
      </c>
      <c r="V23" s="39">
        <v>80</v>
      </c>
      <c r="W23" s="39"/>
      <c r="X23" s="39"/>
      <c r="Y23" s="39">
        <f t="shared" si="1"/>
        <v>7.2</v>
      </c>
      <c r="Z23" s="40">
        <v>2</v>
      </c>
      <c r="AA23" s="39">
        <v>11.64</v>
      </c>
      <c r="AB23" s="39">
        <f t="shared" si="2"/>
        <v>104.4</v>
      </c>
      <c r="AC23" s="40">
        <f t="shared" si="3"/>
        <v>29</v>
      </c>
      <c r="AD23" s="39" t="s">
        <v>100</v>
      </c>
      <c r="AE23" s="39">
        <v>3.6</v>
      </c>
      <c r="AF23" s="39">
        <v>3.6</v>
      </c>
      <c r="AG23" s="39"/>
      <c r="AH23" s="39">
        <v>100</v>
      </c>
      <c r="AI23" s="39">
        <f t="shared" si="9"/>
        <v>360</v>
      </c>
      <c r="AJ23" s="39"/>
      <c r="AK23" s="39">
        <f t="shared" si="14"/>
        <v>360</v>
      </c>
      <c r="AL23" s="39"/>
      <c r="AM23" s="39"/>
      <c r="AN23" s="39"/>
      <c r="AO23" s="39"/>
      <c r="AP23" s="39"/>
      <c r="AQ23" s="39"/>
      <c r="AR23" s="39"/>
      <c r="AS23" s="39"/>
      <c r="AT23" s="40"/>
      <c r="AU23" s="39"/>
      <c r="AV23" s="39">
        <f t="shared" si="4"/>
        <v>72</v>
      </c>
      <c r="AW23" s="39">
        <v>72</v>
      </c>
      <c r="AX23" s="41">
        <f t="shared" si="12"/>
        <v>72</v>
      </c>
      <c r="AY23" s="40">
        <f t="shared" si="13"/>
        <v>72</v>
      </c>
      <c r="AZ23" s="40"/>
      <c r="BA23" s="39"/>
      <c r="BB23" s="39"/>
      <c r="BC23" s="39"/>
      <c r="BD23" s="39"/>
      <c r="BE23" s="39"/>
      <c r="BF23" s="39">
        <f t="shared" si="7"/>
        <v>360</v>
      </c>
      <c r="BG23" s="39">
        <f t="shared" si="8"/>
        <v>100</v>
      </c>
      <c r="BH23" s="42" t="s">
        <v>125</v>
      </c>
      <c r="BI23" s="47"/>
      <c r="BJ23" s="44"/>
      <c r="BK23" s="44"/>
    </row>
    <row r="24" spans="1:160" s="45" customFormat="1" ht="18" customHeight="1" x14ac:dyDescent="0.25">
      <c r="A24" s="35">
        <v>20</v>
      </c>
      <c r="B24" s="35" t="s">
        <v>286</v>
      </c>
      <c r="C24" s="35" t="s">
        <v>287</v>
      </c>
      <c r="D24" s="35" t="s">
        <v>288</v>
      </c>
      <c r="E24" s="35" t="s">
        <v>191</v>
      </c>
      <c r="F24" s="35" t="s">
        <v>279</v>
      </c>
      <c r="G24" s="35" t="s">
        <v>103</v>
      </c>
      <c r="H24" s="35" t="s">
        <v>98</v>
      </c>
      <c r="I24" s="35" t="s">
        <v>119</v>
      </c>
      <c r="J24" s="35" t="s">
        <v>149</v>
      </c>
      <c r="K24" s="37" t="s">
        <v>115</v>
      </c>
      <c r="L24" s="37" t="s">
        <v>289</v>
      </c>
      <c r="M24" s="35" t="s">
        <v>285</v>
      </c>
      <c r="N24" s="35" t="s">
        <v>100</v>
      </c>
      <c r="O24" s="35">
        <v>29</v>
      </c>
      <c r="P24" s="38">
        <v>4.5999999999999996</v>
      </c>
      <c r="Q24" s="35">
        <v>4</v>
      </c>
      <c r="R24" s="35"/>
      <c r="S24" s="39">
        <f t="shared" si="0"/>
        <v>133.39999999999998</v>
      </c>
      <c r="T24" s="40">
        <v>4</v>
      </c>
      <c r="U24" s="40">
        <v>2</v>
      </c>
      <c r="V24" s="39">
        <f>5*2</f>
        <v>10</v>
      </c>
      <c r="W24" s="39"/>
      <c r="X24" s="39"/>
      <c r="Y24" s="39">
        <f t="shared" si="1"/>
        <v>9.1999999999999993</v>
      </c>
      <c r="Z24" s="40">
        <v>2</v>
      </c>
      <c r="AA24" s="39">
        <v>11.64</v>
      </c>
      <c r="AB24" s="39">
        <f t="shared" si="2"/>
        <v>133.39999999999998</v>
      </c>
      <c r="AC24" s="40">
        <f t="shared" si="3"/>
        <v>29</v>
      </c>
      <c r="AD24" s="39" t="s">
        <v>100</v>
      </c>
      <c r="AE24" s="39">
        <v>5</v>
      </c>
      <c r="AF24" s="39">
        <v>5</v>
      </c>
      <c r="AG24" s="39"/>
      <c r="AH24" s="39">
        <v>90</v>
      </c>
      <c r="AI24" s="39">
        <f t="shared" si="9"/>
        <v>450</v>
      </c>
      <c r="AJ24" s="39"/>
      <c r="AK24" s="39">
        <f t="shared" si="14"/>
        <v>450</v>
      </c>
      <c r="AL24" s="39"/>
      <c r="AM24" s="39"/>
      <c r="AN24" s="39"/>
      <c r="AO24" s="39"/>
      <c r="AP24" s="39">
        <f>AQ24+AR24+AS24</f>
        <v>40</v>
      </c>
      <c r="AQ24" s="39">
        <v>40</v>
      </c>
      <c r="AR24" s="39"/>
      <c r="AS24" s="39"/>
      <c r="AT24" s="40"/>
      <c r="AU24" s="39"/>
      <c r="AV24" s="46">
        <f t="shared" si="4"/>
        <v>28</v>
      </c>
      <c r="AW24" s="46">
        <v>28</v>
      </c>
      <c r="AX24" s="41">
        <f t="shared" si="12"/>
        <v>28</v>
      </c>
      <c r="AY24" s="40">
        <f t="shared" si="13"/>
        <v>28</v>
      </c>
      <c r="AZ24" s="40"/>
      <c r="BA24" s="39"/>
      <c r="BB24" s="39"/>
      <c r="BC24" s="39"/>
      <c r="BD24" s="39"/>
      <c r="BE24" s="39"/>
      <c r="BF24" s="39">
        <f t="shared" si="7"/>
        <v>450</v>
      </c>
      <c r="BG24" s="39">
        <f t="shared" si="8"/>
        <v>90</v>
      </c>
      <c r="BH24" s="42" t="s">
        <v>125</v>
      </c>
      <c r="BI24" s="47"/>
      <c r="BJ24" s="44"/>
      <c r="BK24" s="44"/>
    </row>
    <row r="25" spans="1:160" s="45" customFormat="1" ht="18" customHeight="1" x14ac:dyDescent="0.25">
      <c r="A25" s="35">
        <v>21</v>
      </c>
      <c r="B25" s="35" t="s">
        <v>290</v>
      </c>
      <c r="C25" s="35" t="s">
        <v>291</v>
      </c>
      <c r="D25" s="35" t="s">
        <v>288</v>
      </c>
      <c r="E25" s="35" t="s">
        <v>191</v>
      </c>
      <c r="F25" s="35" t="s">
        <v>279</v>
      </c>
      <c r="G25" s="35" t="s">
        <v>103</v>
      </c>
      <c r="H25" s="35" t="s">
        <v>107</v>
      </c>
      <c r="I25" s="35" t="s">
        <v>119</v>
      </c>
      <c r="J25" s="35"/>
      <c r="K25" s="37" t="s">
        <v>108</v>
      </c>
      <c r="L25" s="37" t="s">
        <v>292</v>
      </c>
      <c r="M25" s="35" t="s">
        <v>293</v>
      </c>
      <c r="N25" s="35" t="s">
        <v>100</v>
      </c>
      <c r="O25" s="35">
        <v>31.3</v>
      </c>
      <c r="P25" s="38">
        <v>2</v>
      </c>
      <c r="Q25" s="35">
        <v>1.7</v>
      </c>
      <c r="R25" s="35"/>
      <c r="S25" s="39">
        <f t="shared" si="0"/>
        <v>62.6</v>
      </c>
      <c r="T25" s="40"/>
      <c r="U25" s="40">
        <v>2</v>
      </c>
      <c r="V25" s="39">
        <f>2.5*2</f>
        <v>5</v>
      </c>
      <c r="W25" s="39"/>
      <c r="X25" s="39"/>
      <c r="Y25" s="39">
        <f t="shared" si="1"/>
        <v>4</v>
      </c>
      <c r="Z25" s="40">
        <v>2</v>
      </c>
      <c r="AA25" s="39">
        <v>11.64</v>
      </c>
      <c r="AB25" s="39">
        <f t="shared" si="2"/>
        <v>62.6</v>
      </c>
      <c r="AC25" s="40">
        <f t="shared" si="3"/>
        <v>31.3</v>
      </c>
      <c r="AD25" s="39" t="s">
        <v>100</v>
      </c>
      <c r="AE25" s="39">
        <v>3</v>
      </c>
      <c r="AF25" s="39">
        <v>3</v>
      </c>
      <c r="AG25" s="39"/>
      <c r="AH25" s="39">
        <v>52</v>
      </c>
      <c r="AI25" s="39">
        <f t="shared" si="9"/>
        <v>156</v>
      </c>
      <c r="AJ25" s="39"/>
      <c r="AK25" s="39">
        <f t="shared" si="14"/>
        <v>156</v>
      </c>
      <c r="AL25" s="39"/>
      <c r="AM25" s="39"/>
      <c r="AN25" s="39"/>
      <c r="AO25" s="39"/>
      <c r="AP25" s="46">
        <f>AQ25+AR25+AS25</f>
        <v>82</v>
      </c>
      <c r="AQ25" s="46">
        <v>60</v>
      </c>
      <c r="AR25" s="46">
        <v>22</v>
      </c>
      <c r="AS25" s="39"/>
      <c r="AT25" s="40"/>
      <c r="AU25" s="39"/>
      <c r="AV25" s="46">
        <f t="shared" si="4"/>
        <v>66</v>
      </c>
      <c r="AW25" s="46">
        <v>39</v>
      </c>
      <c r="AX25" s="41">
        <f t="shared" si="12"/>
        <v>39</v>
      </c>
      <c r="AY25" s="40">
        <f t="shared" si="13"/>
        <v>39</v>
      </c>
      <c r="AZ25" s="48">
        <v>25</v>
      </c>
      <c r="BA25" s="46">
        <v>2</v>
      </c>
      <c r="BB25" s="39"/>
      <c r="BC25" s="39"/>
      <c r="BD25" s="39"/>
      <c r="BE25" s="39"/>
      <c r="BF25" s="39">
        <f t="shared" si="7"/>
        <v>156</v>
      </c>
      <c r="BG25" s="39">
        <f t="shared" si="8"/>
        <v>52</v>
      </c>
      <c r="BH25" s="42" t="s">
        <v>125</v>
      </c>
      <c r="BI25" s="47"/>
      <c r="BJ25" s="44"/>
      <c r="BK25" s="44"/>
    </row>
    <row r="26" spans="1:160" s="45" customFormat="1" ht="18" customHeight="1" x14ac:dyDescent="0.25">
      <c r="A26" s="35">
        <v>22</v>
      </c>
      <c r="B26" s="35" t="s">
        <v>294</v>
      </c>
      <c r="C26" s="35" t="s">
        <v>295</v>
      </c>
      <c r="D26" s="35" t="s">
        <v>283</v>
      </c>
      <c r="E26" s="35" t="s">
        <v>191</v>
      </c>
      <c r="F26" s="35" t="s">
        <v>296</v>
      </c>
      <c r="G26" s="35" t="s">
        <v>103</v>
      </c>
      <c r="H26" s="35" t="s">
        <v>107</v>
      </c>
      <c r="I26" s="35" t="s">
        <v>119</v>
      </c>
      <c r="J26" s="35"/>
      <c r="K26" s="37" t="s">
        <v>108</v>
      </c>
      <c r="L26" s="37" t="s">
        <v>297</v>
      </c>
      <c r="M26" s="35" t="s">
        <v>298</v>
      </c>
      <c r="N26" s="35" t="s">
        <v>100</v>
      </c>
      <c r="O26" s="35">
        <v>37</v>
      </c>
      <c r="P26" s="38">
        <v>2.2000000000000002</v>
      </c>
      <c r="Q26" s="35">
        <v>1.9</v>
      </c>
      <c r="R26" s="35"/>
      <c r="S26" s="39">
        <f t="shared" si="0"/>
        <v>81.400000000000006</v>
      </c>
      <c r="T26" s="40"/>
      <c r="U26" s="40">
        <v>2</v>
      </c>
      <c r="V26" s="39">
        <f>2.5*2</f>
        <v>5</v>
      </c>
      <c r="W26" s="39"/>
      <c r="X26" s="39"/>
      <c r="Y26" s="39">
        <f t="shared" si="1"/>
        <v>4.4000000000000004</v>
      </c>
      <c r="Z26" s="40">
        <v>2</v>
      </c>
      <c r="AA26" s="39">
        <v>11.64</v>
      </c>
      <c r="AB26" s="39">
        <f t="shared" si="2"/>
        <v>81.400000000000006</v>
      </c>
      <c r="AC26" s="40">
        <f t="shared" si="3"/>
        <v>37</v>
      </c>
      <c r="AD26" s="39" t="s">
        <v>100</v>
      </c>
      <c r="AE26" s="39">
        <v>3</v>
      </c>
      <c r="AF26" s="39">
        <v>3</v>
      </c>
      <c r="AG26" s="39"/>
      <c r="AH26" s="39">
        <v>59</v>
      </c>
      <c r="AI26" s="39">
        <f t="shared" si="9"/>
        <v>177</v>
      </c>
      <c r="AJ26" s="39"/>
      <c r="AK26" s="39">
        <f t="shared" si="14"/>
        <v>177</v>
      </c>
      <c r="AL26" s="39"/>
      <c r="AM26" s="39"/>
      <c r="AN26" s="39"/>
      <c r="AO26" s="39"/>
      <c r="AP26" s="39">
        <f>AQ26+AR26+AS26</f>
        <v>38</v>
      </c>
      <c r="AQ26" s="39">
        <v>38</v>
      </c>
      <c r="AR26" s="39"/>
      <c r="AS26" s="39"/>
      <c r="AT26" s="40"/>
      <c r="AU26" s="39"/>
      <c r="AV26" s="39">
        <f t="shared" si="4"/>
        <v>55</v>
      </c>
      <c r="AW26" s="39">
        <v>55</v>
      </c>
      <c r="AX26" s="41">
        <f t="shared" si="12"/>
        <v>55</v>
      </c>
      <c r="AY26" s="40">
        <f t="shared" si="13"/>
        <v>55</v>
      </c>
      <c r="AZ26" s="40"/>
      <c r="BA26" s="39"/>
      <c r="BB26" s="39"/>
      <c r="BC26" s="39"/>
      <c r="BD26" s="39"/>
      <c r="BE26" s="39"/>
      <c r="BF26" s="39">
        <f t="shared" si="7"/>
        <v>177</v>
      </c>
      <c r="BG26" s="39">
        <f t="shared" si="8"/>
        <v>59</v>
      </c>
      <c r="BH26" s="42" t="s">
        <v>125</v>
      </c>
      <c r="BI26" s="47"/>
      <c r="BJ26" s="44"/>
      <c r="BK26" s="44"/>
    </row>
    <row r="27" spans="1:160" s="45" customFormat="1" ht="18" customHeight="1" x14ac:dyDescent="0.25">
      <c r="A27" s="35">
        <v>23</v>
      </c>
      <c r="B27" s="35" t="s">
        <v>299</v>
      </c>
      <c r="C27" s="35" t="s">
        <v>300</v>
      </c>
      <c r="D27" s="35" t="s">
        <v>283</v>
      </c>
      <c r="E27" s="35" t="s">
        <v>191</v>
      </c>
      <c r="F27" s="35" t="s">
        <v>301</v>
      </c>
      <c r="G27" s="35" t="s">
        <v>103</v>
      </c>
      <c r="H27" s="35" t="s">
        <v>98</v>
      </c>
      <c r="I27" s="35" t="s">
        <v>119</v>
      </c>
      <c r="J27" s="35" t="s">
        <v>121</v>
      </c>
      <c r="K27" s="37" t="s">
        <v>99</v>
      </c>
      <c r="L27" s="37" t="s">
        <v>302</v>
      </c>
      <c r="M27" s="35" t="s">
        <v>118</v>
      </c>
      <c r="N27" s="35" t="s">
        <v>100</v>
      </c>
      <c r="O27" s="35">
        <v>37</v>
      </c>
      <c r="P27" s="38">
        <v>5.6</v>
      </c>
      <c r="Q27" s="35">
        <v>5</v>
      </c>
      <c r="R27" s="35"/>
      <c r="S27" s="39">
        <f t="shared" si="0"/>
        <v>207.2</v>
      </c>
      <c r="T27" s="40">
        <v>4</v>
      </c>
      <c r="U27" s="40">
        <v>2</v>
      </c>
      <c r="V27" s="39">
        <f>6*2</f>
        <v>12</v>
      </c>
      <c r="W27" s="39"/>
      <c r="X27" s="39"/>
      <c r="Y27" s="39">
        <f t="shared" si="1"/>
        <v>11.2</v>
      </c>
      <c r="Z27" s="40">
        <v>2</v>
      </c>
      <c r="AA27" s="39">
        <v>11.64</v>
      </c>
      <c r="AB27" s="39">
        <f t="shared" si="2"/>
        <v>207.2</v>
      </c>
      <c r="AC27" s="40">
        <f t="shared" si="3"/>
        <v>37</v>
      </c>
      <c r="AD27" s="39" t="s">
        <v>100</v>
      </c>
      <c r="AE27" s="39">
        <v>7</v>
      </c>
      <c r="AF27" s="39">
        <v>7</v>
      </c>
      <c r="AG27" s="39"/>
      <c r="AH27" s="39">
        <v>80</v>
      </c>
      <c r="AI27" s="39">
        <f t="shared" si="9"/>
        <v>560</v>
      </c>
      <c r="AJ27" s="39"/>
      <c r="AK27" s="39">
        <f t="shared" si="14"/>
        <v>560</v>
      </c>
      <c r="AL27" s="39"/>
      <c r="AM27" s="39"/>
      <c r="AN27" s="39"/>
      <c r="AO27" s="39"/>
      <c r="AP27" s="39">
        <f>AQ27+AR27+AS27</f>
        <v>154</v>
      </c>
      <c r="AQ27" s="39"/>
      <c r="AR27" s="39">
        <f>77*2</f>
        <v>154</v>
      </c>
      <c r="AS27" s="39"/>
      <c r="AT27" s="40"/>
      <c r="AU27" s="39"/>
      <c r="AV27" s="39">
        <f t="shared" si="4"/>
        <v>70</v>
      </c>
      <c r="AW27" s="39">
        <v>20</v>
      </c>
      <c r="AX27" s="41">
        <f t="shared" si="12"/>
        <v>20</v>
      </c>
      <c r="AY27" s="40">
        <f t="shared" si="13"/>
        <v>20</v>
      </c>
      <c r="AZ27" s="40"/>
      <c r="BA27" s="39">
        <v>50</v>
      </c>
      <c r="BB27" s="39"/>
      <c r="BC27" s="39"/>
      <c r="BD27" s="39"/>
      <c r="BE27" s="39"/>
      <c r="BF27" s="39">
        <f t="shared" si="7"/>
        <v>560</v>
      </c>
      <c r="BG27" s="39">
        <f t="shared" si="8"/>
        <v>80</v>
      </c>
      <c r="BH27" s="42" t="s">
        <v>125</v>
      </c>
      <c r="BI27" s="47"/>
      <c r="BJ27" s="44"/>
      <c r="BK27" s="44"/>
    </row>
    <row r="28" spans="1:160" s="45" customFormat="1" ht="18" customHeight="1" x14ac:dyDescent="0.25">
      <c r="A28" s="35">
        <v>24</v>
      </c>
      <c r="B28" s="35" t="s">
        <v>303</v>
      </c>
      <c r="C28" s="35" t="s">
        <v>304</v>
      </c>
      <c r="D28" s="35" t="s">
        <v>190</v>
      </c>
      <c r="E28" s="35" t="s">
        <v>191</v>
      </c>
      <c r="F28" s="35" t="s">
        <v>305</v>
      </c>
      <c r="G28" s="35" t="s">
        <v>103</v>
      </c>
      <c r="H28" s="35" t="s">
        <v>98</v>
      </c>
      <c r="I28" s="35" t="s">
        <v>119</v>
      </c>
      <c r="J28" s="35" t="s">
        <v>149</v>
      </c>
      <c r="K28" s="37" t="s">
        <v>115</v>
      </c>
      <c r="L28" s="37" t="s">
        <v>256</v>
      </c>
      <c r="M28" s="35" t="s">
        <v>306</v>
      </c>
      <c r="N28" s="35" t="s">
        <v>100</v>
      </c>
      <c r="O28" s="35">
        <v>33</v>
      </c>
      <c r="P28" s="38">
        <v>4.5999999999999996</v>
      </c>
      <c r="Q28" s="35">
        <v>4</v>
      </c>
      <c r="R28" s="35"/>
      <c r="S28" s="39">
        <f t="shared" si="0"/>
        <v>151.79999999999998</v>
      </c>
      <c r="T28" s="40">
        <v>4</v>
      </c>
      <c r="U28" s="40">
        <v>2</v>
      </c>
      <c r="V28" s="39">
        <f>5*2</f>
        <v>10</v>
      </c>
      <c r="W28" s="39"/>
      <c r="X28" s="39"/>
      <c r="Y28" s="39">
        <f t="shared" si="1"/>
        <v>9.1999999999999993</v>
      </c>
      <c r="Z28" s="40">
        <v>2</v>
      </c>
      <c r="AA28" s="39">
        <v>11.64</v>
      </c>
      <c r="AB28" s="39">
        <f t="shared" si="2"/>
        <v>151.79999999999998</v>
      </c>
      <c r="AC28" s="40">
        <f t="shared" si="3"/>
        <v>33</v>
      </c>
      <c r="AD28" s="39" t="s">
        <v>100</v>
      </c>
      <c r="AE28" s="39">
        <v>6.5</v>
      </c>
      <c r="AF28" s="39">
        <v>6.5</v>
      </c>
      <c r="AG28" s="39"/>
      <c r="AH28" s="39">
        <v>159</v>
      </c>
      <c r="AI28" s="39">
        <f t="shared" si="9"/>
        <v>1033.5</v>
      </c>
      <c r="AJ28" s="39"/>
      <c r="AK28" s="39">
        <f t="shared" si="14"/>
        <v>1033.5</v>
      </c>
      <c r="AL28" s="39"/>
      <c r="AM28" s="39"/>
      <c r="AN28" s="39"/>
      <c r="AO28" s="39"/>
      <c r="AP28" s="39">
        <f>AQ28+AR28+AS28</f>
        <v>198</v>
      </c>
      <c r="AQ28" s="39"/>
      <c r="AR28" s="39">
        <v>198</v>
      </c>
      <c r="AS28" s="39"/>
      <c r="AT28" s="40"/>
      <c r="AU28" s="39"/>
      <c r="AV28" s="46">
        <f t="shared" si="4"/>
        <v>267</v>
      </c>
      <c r="AW28" s="46">
        <v>198</v>
      </c>
      <c r="AX28" s="41">
        <f t="shared" si="12"/>
        <v>198</v>
      </c>
      <c r="AY28" s="40">
        <f t="shared" si="13"/>
        <v>198</v>
      </c>
      <c r="AZ28" s="48">
        <v>69</v>
      </c>
      <c r="BA28" s="39"/>
      <c r="BB28" s="39"/>
      <c r="BC28" s="39"/>
      <c r="BD28" s="39"/>
      <c r="BE28" s="39"/>
      <c r="BF28" s="39">
        <f t="shared" si="7"/>
        <v>1033.5</v>
      </c>
      <c r="BG28" s="39">
        <f t="shared" si="8"/>
        <v>159</v>
      </c>
      <c r="BH28" s="42" t="s">
        <v>125</v>
      </c>
      <c r="BI28" s="47"/>
      <c r="BJ28" s="44"/>
      <c r="BK28" s="44"/>
    </row>
    <row r="29" spans="1:160" s="45" customFormat="1" ht="18" customHeight="1" x14ac:dyDescent="0.25">
      <c r="A29" s="35">
        <v>25</v>
      </c>
      <c r="B29" s="35" t="s">
        <v>307</v>
      </c>
      <c r="C29" s="35" t="s">
        <v>308</v>
      </c>
      <c r="D29" s="35" t="s">
        <v>198</v>
      </c>
      <c r="E29" s="35" t="s">
        <v>191</v>
      </c>
      <c r="F29" s="35" t="s">
        <v>309</v>
      </c>
      <c r="G29" s="35" t="s">
        <v>103</v>
      </c>
      <c r="H29" s="35" t="s">
        <v>98</v>
      </c>
      <c r="I29" s="35" t="s">
        <v>119</v>
      </c>
      <c r="J29" s="35" t="s">
        <v>149</v>
      </c>
      <c r="K29" s="37" t="s">
        <v>115</v>
      </c>
      <c r="L29" s="37" t="s">
        <v>310</v>
      </c>
      <c r="M29" s="35" t="s">
        <v>111</v>
      </c>
      <c r="N29" s="35" t="s">
        <v>100</v>
      </c>
      <c r="O29" s="35">
        <v>39</v>
      </c>
      <c r="P29" s="38">
        <v>7.6</v>
      </c>
      <c r="Q29" s="35">
        <v>7</v>
      </c>
      <c r="R29" s="35"/>
      <c r="S29" s="39">
        <f t="shared" si="0"/>
        <v>296.39999999999998</v>
      </c>
      <c r="T29" s="40">
        <v>4</v>
      </c>
      <c r="U29" s="40">
        <v>2</v>
      </c>
      <c r="V29" s="39">
        <v>16</v>
      </c>
      <c r="W29" s="39"/>
      <c r="X29" s="39"/>
      <c r="Y29" s="39">
        <f t="shared" si="1"/>
        <v>15.2</v>
      </c>
      <c r="Z29" s="40">
        <v>2</v>
      </c>
      <c r="AA29" s="39">
        <v>11.64</v>
      </c>
      <c r="AB29" s="39">
        <f t="shared" si="2"/>
        <v>296.39999999999998</v>
      </c>
      <c r="AC29" s="40">
        <f t="shared" si="3"/>
        <v>39</v>
      </c>
      <c r="AD29" s="39" t="s">
        <v>101</v>
      </c>
      <c r="AE29" s="46">
        <v>7.6</v>
      </c>
      <c r="AF29" s="39">
        <v>7</v>
      </c>
      <c r="AG29" s="39"/>
      <c r="AH29" s="46">
        <v>50</v>
      </c>
      <c r="AI29" s="39">
        <f t="shared" si="9"/>
        <v>380</v>
      </c>
      <c r="AJ29" s="41">
        <f>AE29*AH29</f>
        <v>380</v>
      </c>
      <c r="AK29" s="39"/>
      <c r="AL29" s="39"/>
      <c r="AM29" s="39"/>
      <c r="AN29" s="39"/>
      <c r="AO29" s="39"/>
      <c r="AP29" s="46">
        <v>18</v>
      </c>
      <c r="AQ29" s="46">
        <v>18</v>
      </c>
      <c r="AR29" s="39"/>
      <c r="AS29" s="39"/>
      <c r="AT29" s="40"/>
      <c r="AU29" s="39"/>
      <c r="AV29" s="46">
        <f t="shared" si="4"/>
        <v>38</v>
      </c>
      <c r="AW29" s="46">
        <v>38</v>
      </c>
      <c r="AX29" s="41">
        <f t="shared" si="12"/>
        <v>38</v>
      </c>
      <c r="AY29" s="40">
        <f t="shared" si="13"/>
        <v>38</v>
      </c>
      <c r="AZ29" s="40"/>
      <c r="BA29" s="39"/>
      <c r="BB29" s="39"/>
      <c r="BC29" s="39"/>
      <c r="BD29" s="39"/>
      <c r="BE29" s="39"/>
      <c r="BF29" s="39">
        <f t="shared" si="7"/>
        <v>380</v>
      </c>
      <c r="BG29" s="39">
        <f t="shared" si="8"/>
        <v>50</v>
      </c>
      <c r="BH29" s="42" t="s">
        <v>125</v>
      </c>
      <c r="BI29" s="47"/>
      <c r="BJ29" s="44"/>
      <c r="BK29" s="44"/>
    </row>
    <row r="30" spans="1:160" s="45" customFormat="1" ht="18" customHeight="1" x14ac:dyDescent="0.25">
      <c r="A30" s="35">
        <v>26</v>
      </c>
      <c r="B30" s="35" t="s">
        <v>311</v>
      </c>
      <c r="C30" s="35" t="s">
        <v>312</v>
      </c>
      <c r="D30" s="35" t="s">
        <v>198</v>
      </c>
      <c r="E30" s="35" t="s">
        <v>191</v>
      </c>
      <c r="F30" s="35" t="s">
        <v>313</v>
      </c>
      <c r="G30" s="35" t="s">
        <v>103</v>
      </c>
      <c r="H30" s="35" t="s">
        <v>107</v>
      </c>
      <c r="I30" s="35" t="s">
        <v>119</v>
      </c>
      <c r="J30" s="35"/>
      <c r="K30" s="37" t="s">
        <v>108</v>
      </c>
      <c r="L30" s="37" t="s">
        <v>211</v>
      </c>
      <c r="M30" s="35" t="s">
        <v>122</v>
      </c>
      <c r="N30" s="35" t="s">
        <v>100</v>
      </c>
      <c r="O30" s="35">
        <v>32</v>
      </c>
      <c r="P30" s="38">
        <v>2.2000000000000002</v>
      </c>
      <c r="Q30" s="35">
        <v>1.9</v>
      </c>
      <c r="R30" s="35"/>
      <c r="S30" s="39">
        <f t="shared" si="0"/>
        <v>70.400000000000006</v>
      </c>
      <c r="T30" s="40"/>
      <c r="U30" s="40">
        <v>2</v>
      </c>
      <c r="V30" s="39">
        <f>2.5*2</f>
        <v>5</v>
      </c>
      <c r="W30" s="39"/>
      <c r="X30" s="39"/>
      <c r="Y30" s="39">
        <f t="shared" si="1"/>
        <v>4.4000000000000004</v>
      </c>
      <c r="Z30" s="40">
        <v>2</v>
      </c>
      <c r="AA30" s="39">
        <v>11.64</v>
      </c>
      <c r="AB30" s="39">
        <f t="shared" si="2"/>
        <v>70.400000000000006</v>
      </c>
      <c r="AC30" s="40">
        <f t="shared" si="3"/>
        <v>32</v>
      </c>
      <c r="AD30" s="39" t="s">
        <v>100</v>
      </c>
      <c r="AE30" s="39">
        <v>3</v>
      </c>
      <c r="AF30" s="39">
        <v>3</v>
      </c>
      <c r="AG30" s="39"/>
      <c r="AH30" s="39">
        <v>33</v>
      </c>
      <c r="AI30" s="39">
        <f t="shared" si="9"/>
        <v>99</v>
      </c>
      <c r="AJ30" s="39"/>
      <c r="AK30" s="39">
        <f>AE30*AH30-AJ30-AL30-AM30</f>
        <v>99</v>
      </c>
      <c r="AL30" s="39"/>
      <c r="AM30" s="39"/>
      <c r="AN30" s="39"/>
      <c r="AO30" s="39"/>
      <c r="AP30" s="46">
        <f t="shared" ref="AP30:AP36" si="15">AQ30+AR30+AS30</f>
        <v>44</v>
      </c>
      <c r="AQ30" s="46">
        <v>10</v>
      </c>
      <c r="AR30" s="39"/>
      <c r="AS30" s="46">
        <v>34</v>
      </c>
      <c r="AT30" s="40"/>
      <c r="AU30" s="39"/>
      <c r="AV30" s="46">
        <f t="shared" si="4"/>
        <v>26</v>
      </c>
      <c r="AW30" s="46">
        <v>26</v>
      </c>
      <c r="AX30" s="41">
        <f t="shared" si="12"/>
        <v>26</v>
      </c>
      <c r="AY30" s="40">
        <f t="shared" si="13"/>
        <v>26</v>
      </c>
      <c r="AZ30" s="40"/>
      <c r="BA30" s="39"/>
      <c r="BB30" s="39"/>
      <c r="BC30" s="39"/>
      <c r="BD30" s="39"/>
      <c r="BE30" s="39"/>
      <c r="BF30" s="39">
        <f t="shared" si="7"/>
        <v>99</v>
      </c>
      <c r="BG30" s="39">
        <f t="shared" si="8"/>
        <v>33</v>
      </c>
      <c r="BH30" s="42" t="s">
        <v>125</v>
      </c>
      <c r="BI30" s="47"/>
      <c r="BJ30" s="44"/>
      <c r="BK30" s="44"/>
    </row>
    <row r="31" spans="1:160" s="45" customFormat="1" ht="18" customHeight="1" x14ac:dyDescent="0.25">
      <c r="A31" s="35">
        <v>27</v>
      </c>
      <c r="B31" s="35" t="s">
        <v>314</v>
      </c>
      <c r="C31" s="35" t="s">
        <v>315</v>
      </c>
      <c r="D31" s="35" t="s">
        <v>316</v>
      </c>
      <c r="E31" s="35" t="s">
        <v>191</v>
      </c>
      <c r="F31" s="35" t="s">
        <v>317</v>
      </c>
      <c r="G31" s="35" t="s">
        <v>103</v>
      </c>
      <c r="H31" s="35" t="s">
        <v>107</v>
      </c>
      <c r="I31" s="35" t="s">
        <v>119</v>
      </c>
      <c r="J31" s="35"/>
      <c r="K31" s="37" t="s">
        <v>108</v>
      </c>
      <c r="L31" s="37" t="s">
        <v>318</v>
      </c>
      <c r="M31" s="35" t="s">
        <v>266</v>
      </c>
      <c r="N31" s="35" t="s">
        <v>100</v>
      </c>
      <c r="O31" s="35">
        <v>30</v>
      </c>
      <c r="P31" s="38">
        <v>3</v>
      </c>
      <c r="Q31" s="35">
        <v>2.7</v>
      </c>
      <c r="R31" s="35"/>
      <c r="S31" s="39">
        <f t="shared" si="0"/>
        <v>90</v>
      </c>
      <c r="T31" s="40">
        <v>4</v>
      </c>
      <c r="U31" s="40">
        <v>2</v>
      </c>
      <c r="V31" s="39">
        <f>3.5*2</f>
        <v>7</v>
      </c>
      <c r="W31" s="39"/>
      <c r="X31" s="39"/>
      <c r="Y31" s="39">
        <f t="shared" si="1"/>
        <v>6</v>
      </c>
      <c r="Z31" s="40">
        <v>2</v>
      </c>
      <c r="AA31" s="39">
        <v>11.64</v>
      </c>
      <c r="AB31" s="39">
        <f t="shared" si="2"/>
        <v>90</v>
      </c>
      <c r="AC31" s="40">
        <f t="shared" si="3"/>
        <v>30</v>
      </c>
      <c r="AD31" s="46" t="s">
        <v>319</v>
      </c>
      <c r="AE31" s="39">
        <v>4</v>
      </c>
      <c r="AF31" s="39">
        <v>4</v>
      </c>
      <c r="AG31" s="39"/>
      <c r="AH31" s="39">
        <v>25</v>
      </c>
      <c r="AI31" s="39">
        <f t="shared" si="9"/>
        <v>100</v>
      </c>
      <c r="AJ31" s="46">
        <v>100</v>
      </c>
      <c r="AK31" s="39"/>
      <c r="AL31" s="39"/>
      <c r="AM31" s="39"/>
      <c r="AN31" s="39"/>
      <c r="AO31" s="39"/>
      <c r="AP31" s="39">
        <f t="shared" si="15"/>
        <v>30</v>
      </c>
      <c r="AQ31" s="39">
        <v>30</v>
      </c>
      <c r="AR31" s="39"/>
      <c r="AS31" s="39"/>
      <c r="AT31" s="40"/>
      <c r="AU31" s="39"/>
      <c r="AV31" s="46">
        <f t="shared" si="4"/>
        <v>42</v>
      </c>
      <c r="AW31" s="46">
        <v>42</v>
      </c>
      <c r="AX31" s="41">
        <f t="shared" si="12"/>
        <v>42</v>
      </c>
      <c r="AY31" s="40">
        <f t="shared" si="13"/>
        <v>42</v>
      </c>
      <c r="AZ31" s="40"/>
      <c r="BA31" s="39"/>
      <c r="BB31" s="39"/>
      <c r="BC31" s="39"/>
      <c r="BD31" s="39"/>
      <c r="BE31" s="39"/>
      <c r="BF31" s="39">
        <f t="shared" si="7"/>
        <v>100</v>
      </c>
      <c r="BG31" s="39">
        <f t="shared" si="8"/>
        <v>25</v>
      </c>
      <c r="BH31" s="42" t="s">
        <v>125</v>
      </c>
      <c r="BI31" s="47"/>
      <c r="BJ31" s="44"/>
      <c r="BK31" s="44"/>
    </row>
    <row r="32" spans="1:160" s="45" customFormat="1" ht="18" customHeight="1" x14ac:dyDescent="0.25">
      <c r="A32" s="35">
        <v>28</v>
      </c>
      <c r="B32" s="35" t="s">
        <v>320</v>
      </c>
      <c r="C32" s="35" t="s">
        <v>321</v>
      </c>
      <c r="D32" s="35" t="s">
        <v>316</v>
      </c>
      <c r="E32" s="35" t="s">
        <v>191</v>
      </c>
      <c r="F32" s="35" t="s">
        <v>322</v>
      </c>
      <c r="G32" s="35" t="s">
        <v>103</v>
      </c>
      <c r="H32" s="35" t="s">
        <v>98</v>
      </c>
      <c r="I32" s="35" t="s">
        <v>119</v>
      </c>
      <c r="J32" s="35" t="s">
        <v>121</v>
      </c>
      <c r="K32" s="37" t="s">
        <v>99</v>
      </c>
      <c r="L32" s="37" t="s">
        <v>302</v>
      </c>
      <c r="M32" s="35" t="s">
        <v>323</v>
      </c>
      <c r="N32" s="35" t="s">
        <v>100</v>
      </c>
      <c r="O32" s="35">
        <v>25</v>
      </c>
      <c r="P32" s="38">
        <v>3.6</v>
      </c>
      <c r="Q32" s="35">
        <v>3</v>
      </c>
      <c r="R32" s="35"/>
      <c r="S32" s="39">
        <f t="shared" si="0"/>
        <v>90</v>
      </c>
      <c r="T32" s="40">
        <v>4</v>
      </c>
      <c r="U32" s="40">
        <v>2</v>
      </c>
      <c r="V32" s="39">
        <f>4*2</f>
        <v>8</v>
      </c>
      <c r="W32" s="39"/>
      <c r="X32" s="39"/>
      <c r="Y32" s="39">
        <f t="shared" si="1"/>
        <v>7.2</v>
      </c>
      <c r="Z32" s="40">
        <v>2</v>
      </c>
      <c r="AA32" s="40"/>
      <c r="AB32" s="39">
        <f t="shared" si="2"/>
        <v>90</v>
      </c>
      <c r="AC32" s="40">
        <f t="shared" si="3"/>
        <v>25</v>
      </c>
      <c r="AD32" s="39" t="s">
        <v>100</v>
      </c>
      <c r="AE32" s="39">
        <v>3.5</v>
      </c>
      <c r="AF32" s="39">
        <v>3.5</v>
      </c>
      <c r="AG32" s="39"/>
      <c r="AH32" s="39">
        <v>30</v>
      </c>
      <c r="AI32" s="39">
        <f t="shared" si="9"/>
        <v>105</v>
      </c>
      <c r="AJ32" s="39"/>
      <c r="AK32" s="39">
        <f>AE32*AH32-AJ32-AL32-AM32</f>
        <v>105</v>
      </c>
      <c r="AL32" s="39"/>
      <c r="AM32" s="39"/>
      <c r="AN32" s="39"/>
      <c r="AO32" s="39"/>
      <c r="AP32" s="39">
        <f t="shared" si="15"/>
        <v>0</v>
      </c>
      <c r="AQ32" s="39"/>
      <c r="AR32" s="39"/>
      <c r="AS32" s="39"/>
      <c r="AT32" s="40"/>
      <c r="AU32" s="39"/>
      <c r="AV32" s="39"/>
      <c r="AW32" s="39"/>
      <c r="AX32" s="41"/>
      <c r="AY32" s="40"/>
      <c r="AZ32" s="40"/>
      <c r="BA32" s="39"/>
      <c r="BB32" s="39"/>
      <c r="BC32" s="39"/>
      <c r="BD32" s="39"/>
      <c r="BE32" s="39"/>
      <c r="BF32" s="39">
        <f t="shared" si="7"/>
        <v>105</v>
      </c>
      <c r="BG32" s="39">
        <f t="shared" si="8"/>
        <v>30</v>
      </c>
      <c r="BH32" s="42" t="s">
        <v>125</v>
      </c>
      <c r="BI32" s="47"/>
      <c r="BJ32" s="44"/>
      <c r="BK32" s="44"/>
    </row>
    <row r="33" spans="1:157" s="45" customFormat="1" ht="18" customHeight="1" x14ac:dyDescent="0.25">
      <c r="A33" s="35">
        <v>29</v>
      </c>
      <c r="B33" s="35" t="s">
        <v>324</v>
      </c>
      <c r="C33" s="35" t="s">
        <v>325</v>
      </c>
      <c r="D33" s="35" t="s">
        <v>316</v>
      </c>
      <c r="E33" s="35" t="s">
        <v>191</v>
      </c>
      <c r="F33" s="35" t="s">
        <v>326</v>
      </c>
      <c r="G33" s="35" t="s">
        <v>103</v>
      </c>
      <c r="H33" s="35" t="s">
        <v>107</v>
      </c>
      <c r="I33" s="35" t="s">
        <v>327</v>
      </c>
      <c r="J33" s="35"/>
      <c r="K33" s="37" t="s">
        <v>108</v>
      </c>
      <c r="L33" s="37" t="s">
        <v>328</v>
      </c>
      <c r="M33" s="35" t="s">
        <v>120</v>
      </c>
      <c r="N33" s="35" t="s">
        <v>100</v>
      </c>
      <c r="O33" s="35">
        <v>30</v>
      </c>
      <c r="P33" s="38">
        <v>2</v>
      </c>
      <c r="Q33" s="35">
        <v>1.7</v>
      </c>
      <c r="R33" s="35"/>
      <c r="S33" s="39">
        <f t="shared" si="0"/>
        <v>60</v>
      </c>
      <c r="T33" s="40">
        <v>4</v>
      </c>
      <c r="U33" s="40">
        <v>2</v>
      </c>
      <c r="V33" s="39">
        <f>2.5*2</f>
        <v>5</v>
      </c>
      <c r="W33" s="39"/>
      <c r="X33" s="39"/>
      <c r="Y33" s="39">
        <f t="shared" si="1"/>
        <v>4</v>
      </c>
      <c r="Z33" s="40">
        <v>2</v>
      </c>
      <c r="AA33" s="39"/>
      <c r="AB33" s="39">
        <f t="shared" si="2"/>
        <v>60</v>
      </c>
      <c r="AC33" s="40">
        <f t="shared" si="3"/>
        <v>30</v>
      </c>
      <c r="AD33" s="39" t="s">
        <v>100</v>
      </c>
      <c r="AE33" s="39">
        <v>2.5</v>
      </c>
      <c r="AF33" s="39">
        <v>2.5</v>
      </c>
      <c r="AG33" s="39"/>
      <c r="AH33" s="39">
        <v>50</v>
      </c>
      <c r="AI33" s="39">
        <f t="shared" si="9"/>
        <v>125</v>
      </c>
      <c r="AJ33" s="39"/>
      <c r="AK33" s="39">
        <f>AE33*AH33-AJ33-AL33-AM33</f>
        <v>125</v>
      </c>
      <c r="AL33" s="39"/>
      <c r="AM33" s="39"/>
      <c r="AN33" s="39"/>
      <c r="AO33" s="39"/>
      <c r="AP33" s="39">
        <f t="shared" si="15"/>
        <v>20</v>
      </c>
      <c r="AQ33" s="39">
        <v>20</v>
      </c>
      <c r="AR33" s="39"/>
      <c r="AS33" s="39"/>
      <c r="AT33" s="40"/>
      <c r="AU33" s="39"/>
      <c r="AV33" s="39"/>
      <c r="AW33" s="39"/>
      <c r="AX33" s="41"/>
      <c r="AY33" s="40"/>
      <c r="AZ33" s="40"/>
      <c r="BA33" s="39"/>
      <c r="BB33" s="39"/>
      <c r="BC33" s="39"/>
      <c r="BD33" s="39"/>
      <c r="BE33" s="39"/>
      <c r="BF33" s="39">
        <f t="shared" si="7"/>
        <v>125</v>
      </c>
      <c r="BG33" s="39">
        <f t="shared" si="8"/>
        <v>50</v>
      </c>
      <c r="BH33" s="42" t="s">
        <v>125</v>
      </c>
      <c r="BI33" s="47"/>
      <c r="BJ33" s="44"/>
      <c r="BK33" s="44"/>
    </row>
    <row r="34" spans="1:157" s="45" customFormat="1" ht="18" customHeight="1" x14ac:dyDescent="0.25">
      <c r="A34" s="35">
        <v>30</v>
      </c>
      <c r="B34" s="35" t="s">
        <v>329</v>
      </c>
      <c r="C34" s="35" t="s">
        <v>330</v>
      </c>
      <c r="D34" s="35" t="s">
        <v>331</v>
      </c>
      <c r="E34" s="35" t="s">
        <v>191</v>
      </c>
      <c r="F34" s="35" t="s">
        <v>332</v>
      </c>
      <c r="G34" s="35" t="s">
        <v>103</v>
      </c>
      <c r="H34" s="35" t="s">
        <v>107</v>
      </c>
      <c r="I34" s="35" t="s">
        <v>327</v>
      </c>
      <c r="J34" s="35"/>
      <c r="K34" s="37" t="s">
        <v>104</v>
      </c>
      <c r="L34" s="37" t="s">
        <v>310</v>
      </c>
      <c r="M34" s="35" t="s">
        <v>120</v>
      </c>
      <c r="N34" s="35" t="s">
        <v>100</v>
      </c>
      <c r="O34" s="35">
        <v>30</v>
      </c>
      <c r="P34" s="38">
        <v>3</v>
      </c>
      <c r="Q34" s="35">
        <v>2.7</v>
      </c>
      <c r="R34" s="35"/>
      <c r="S34" s="39">
        <f t="shared" si="0"/>
        <v>90</v>
      </c>
      <c r="T34" s="40"/>
      <c r="U34" s="40">
        <v>2</v>
      </c>
      <c r="V34" s="39">
        <f>3.5*2</f>
        <v>7</v>
      </c>
      <c r="W34" s="39"/>
      <c r="X34" s="39"/>
      <c r="Y34" s="39">
        <f t="shared" si="1"/>
        <v>6</v>
      </c>
      <c r="Z34" s="40">
        <v>2</v>
      </c>
      <c r="AA34" s="39"/>
      <c r="AB34" s="39">
        <f t="shared" si="2"/>
        <v>90</v>
      </c>
      <c r="AC34" s="40">
        <f t="shared" si="3"/>
        <v>30</v>
      </c>
      <c r="AD34" s="46" t="s">
        <v>319</v>
      </c>
      <c r="AE34" s="39">
        <v>4.5</v>
      </c>
      <c r="AF34" s="39">
        <v>4.5</v>
      </c>
      <c r="AG34" s="39"/>
      <c r="AH34" s="39">
        <v>65</v>
      </c>
      <c r="AI34" s="39">
        <f t="shared" si="9"/>
        <v>292.5</v>
      </c>
      <c r="AJ34" s="46">
        <v>292.5</v>
      </c>
      <c r="AK34" s="39"/>
      <c r="AL34" s="39"/>
      <c r="AM34" s="39"/>
      <c r="AN34" s="39"/>
      <c r="AO34" s="39"/>
      <c r="AP34" s="39">
        <f t="shared" si="15"/>
        <v>12</v>
      </c>
      <c r="AQ34" s="39">
        <v>12</v>
      </c>
      <c r="AR34" s="39"/>
      <c r="AS34" s="39"/>
      <c r="AT34" s="40"/>
      <c r="AU34" s="39"/>
      <c r="AV34" s="39"/>
      <c r="AW34" s="39"/>
      <c r="AX34" s="41"/>
      <c r="AY34" s="40"/>
      <c r="AZ34" s="40"/>
      <c r="BA34" s="39"/>
      <c r="BB34" s="40">
        <v>8</v>
      </c>
      <c r="BC34" s="39"/>
      <c r="BD34" s="39"/>
      <c r="BE34" s="39"/>
      <c r="BF34" s="39">
        <f t="shared" si="7"/>
        <v>292.5</v>
      </c>
      <c r="BG34" s="39">
        <f t="shared" si="8"/>
        <v>65</v>
      </c>
      <c r="BH34" s="42" t="s">
        <v>125</v>
      </c>
      <c r="BI34" s="47"/>
      <c r="BJ34" s="44"/>
      <c r="BK34" s="44"/>
    </row>
    <row r="35" spans="1:157" s="45" customFormat="1" ht="18" customHeight="1" x14ac:dyDescent="0.25">
      <c r="A35" s="35">
        <v>31</v>
      </c>
      <c r="B35" s="35" t="s">
        <v>333</v>
      </c>
      <c r="C35" s="35" t="s">
        <v>334</v>
      </c>
      <c r="D35" s="35" t="s">
        <v>331</v>
      </c>
      <c r="E35" s="35" t="s">
        <v>191</v>
      </c>
      <c r="F35" s="35" t="s">
        <v>335</v>
      </c>
      <c r="G35" s="35" t="s">
        <v>103</v>
      </c>
      <c r="H35" s="35" t="s">
        <v>107</v>
      </c>
      <c r="I35" s="35" t="s">
        <v>336</v>
      </c>
      <c r="J35" s="35"/>
      <c r="K35" s="37" t="s">
        <v>108</v>
      </c>
      <c r="L35" s="37" t="s">
        <v>337</v>
      </c>
      <c r="M35" s="35">
        <v>7</v>
      </c>
      <c r="N35" s="35" t="s">
        <v>100</v>
      </c>
      <c r="O35" s="35">
        <v>7</v>
      </c>
      <c r="P35" s="38">
        <v>2.8</v>
      </c>
      <c r="Q35" s="35">
        <v>2.5</v>
      </c>
      <c r="R35" s="35"/>
      <c r="S35" s="39">
        <f t="shared" si="0"/>
        <v>19.599999999999998</v>
      </c>
      <c r="T35" s="40"/>
      <c r="U35" s="40">
        <v>2</v>
      </c>
      <c r="V35" s="39">
        <f>3*2</f>
        <v>6</v>
      </c>
      <c r="W35" s="39"/>
      <c r="X35" s="39"/>
      <c r="Y35" s="39">
        <f t="shared" si="1"/>
        <v>5.6</v>
      </c>
      <c r="Z35" s="40">
        <v>2</v>
      </c>
      <c r="AA35" s="39"/>
      <c r="AB35" s="39">
        <f t="shared" si="2"/>
        <v>19.599999999999998</v>
      </c>
      <c r="AC35" s="40">
        <f t="shared" si="3"/>
        <v>7</v>
      </c>
      <c r="AD35" s="39" t="s">
        <v>100</v>
      </c>
      <c r="AE35" s="39">
        <v>2.5</v>
      </c>
      <c r="AF35" s="39">
        <v>2.5</v>
      </c>
      <c r="AG35" s="39"/>
      <c r="AH35" s="39">
        <v>20</v>
      </c>
      <c r="AI35" s="39">
        <f t="shared" si="9"/>
        <v>50</v>
      </c>
      <c r="AJ35" s="39"/>
      <c r="AK35" s="39">
        <f>AE35*AH35-AJ35-AL35-AM35</f>
        <v>50</v>
      </c>
      <c r="AL35" s="39"/>
      <c r="AM35" s="39"/>
      <c r="AN35" s="39"/>
      <c r="AO35" s="39"/>
      <c r="AP35" s="39">
        <f t="shared" si="15"/>
        <v>8</v>
      </c>
      <c r="AQ35" s="39">
        <v>8</v>
      </c>
      <c r="AR35" s="39"/>
      <c r="AS35" s="39"/>
      <c r="AT35" s="40"/>
      <c r="AU35" s="39"/>
      <c r="AV35" s="39">
        <f>AW35+AZ35+BA35</f>
        <v>20</v>
      </c>
      <c r="AW35" s="39">
        <v>20</v>
      </c>
      <c r="AX35" s="41">
        <f>AW35</f>
        <v>20</v>
      </c>
      <c r="AY35" s="40">
        <f>AW35</f>
        <v>20</v>
      </c>
      <c r="AZ35" s="40"/>
      <c r="BA35" s="39"/>
      <c r="BB35" s="39"/>
      <c r="BC35" s="39"/>
      <c r="BD35" s="39"/>
      <c r="BE35" s="39"/>
      <c r="BF35" s="39">
        <f t="shared" si="7"/>
        <v>50</v>
      </c>
      <c r="BG35" s="39">
        <f t="shared" si="8"/>
        <v>20</v>
      </c>
      <c r="BH35" s="42" t="s">
        <v>125</v>
      </c>
      <c r="BI35" s="47"/>
      <c r="BJ35" s="44"/>
      <c r="BK35" s="44"/>
    </row>
    <row r="36" spans="1:157" ht="18" customHeight="1" x14ac:dyDescent="0.25">
      <c r="A36" s="35">
        <v>32</v>
      </c>
      <c r="B36" s="35" t="s">
        <v>338</v>
      </c>
      <c r="C36" s="35" t="s">
        <v>339</v>
      </c>
      <c r="D36" s="35" t="s">
        <v>340</v>
      </c>
      <c r="E36" s="35" t="s">
        <v>191</v>
      </c>
      <c r="F36" s="35" t="s">
        <v>341</v>
      </c>
      <c r="G36" s="35" t="s">
        <v>103</v>
      </c>
      <c r="H36" s="35" t="s">
        <v>98</v>
      </c>
      <c r="I36" s="35" t="s">
        <v>336</v>
      </c>
      <c r="J36" s="35" t="s">
        <v>121</v>
      </c>
      <c r="K36" s="37" t="s">
        <v>99</v>
      </c>
      <c r="L36" s="37" t="s">
        <v>302</v>
      </c>
      <c r="M36" s="35" t="s">
        <v>342</v>
      </c>
      <c r="N36" s="35" t="s">
        <v>100</v>
      </c>
      <c r="O36" s="35">
        <v>20</v>
      </c>
      <c r="P36" s="38">
        <v>4.5999999999999996</v>
      </c>
      <c r="Q36" s="35">
        <v>4</v>
      </c>
      <c r="R36" s="35"/>
      <c r="S36" s="39">
        <f t="shared" si="0"/>
        <v>92</v>
      </c>
      <c r="T36" s="40">
        <v>4</v>
      </c>
      <c r="U36" s="40">
        <v>2</v>
      </c>
      <c r="V36" s="39">
        <f>5*2</f>
        <v>10</v>
      </c>
      <c r="W36" s="39"/>
      <c r="X36" s="39"/>
      <c r="Y36" s="39">
        <f t="shared" si="1"/>
        <v>9.1999999999999993</v>
      </c>
      <c r="Z36" s="40">
        <v>2</v>
      </c>
      <c r="AA36" s="40"/>
      <c r="AB36" s="39">
        <f t="shared" si="2"/>
        <v>92</v>
      </c>
      <c r="AC36" s="40">
        <f t="shared" si="3"/>
        <v>20</v>
      </c>
      <c r="AD36" s="39" t="s">
        <v>100</v>
      </c>
      <c r="AE36" s="39">
        <v>6</v>
      </c>
      <c r="AF36" s="39">
        <v>6</v>
      </c>
      <c r="AG36" s="39"/>
      <c r="AH36" s="39">
        <v>60</v>
      </c>
      <c r="AI36" s="39">
        <f t="shared" si="9"/>
        <v>360</v>
      </c>
      <c r="AJ36" s="39"/>
      <c r="AK36" s="39">
        <f>AE36*AH36-AJ36-AL36-AM36</f>
        <v>360</v>
      </c>
      <c r="AL36" s="39"/>
      <c r="AM36" s="39"/>
      <c r="AN36" s="39"/>
      <c r="AO36" s="39"/>
      <c r="AP36" s="39">
        <f t="shared" si="15"/>
        <v>35</v>
      </c>
      <c r="AQ36" s="39">
        <v>35</v>
      </c>
      <c r="AR36" s="39"/>
      <c r="AS36" s="39"/>
      <c r="AT36" s="40"/>
      <c r="AU36" s="39"/>
      <c r="AV36" s="39">
        <f>AW36+AZ36+BA36</f>
        <v>40</v>
      </c>
      <c r="AW36" s="39">
        <v>40</v>
      </c>
      <c r="AX36" s="41">
        <f>AW36</f>
        <v>40</v>
      </c>
      <c r="AY36" s="40">
        <f>AW36</f>
        <v>40</v>
      </c>
      <c r="AZ36" s="40"/>
      <c r="BA36" s="39"/>
      <c r="BB36" s="48">
        <v>0</v>
      </c>
      <c r="BC36" s="39"/>
      <c r="BD36" s="39"/>
      <c r="BE36" s="39"/>
      <c r="BF36" s="39">
        <f t="shared" si="7"/>
        <v>360</v>
      </c>
      <c r="BG36" s="39">
        <f t="shared" si="8"/>
        <v>60</v>
      </c>
      <c r="BH36" s="42" t="s">
        <v>125</v>
      </c>
      <c r="BI36" s="27"/>
      <c r="BJ36" s="30"/>
      <c r="BK36" s="30"/>
      <c r="BL36" s="45"/>
      <c r="BO36" s="45"/>
      <c r="BP36" s="45"/>
      <c r="BR36" s="45"/>
      <c r="BS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Z36" s="45"/>
      <c r="DA36" s="45"/>
      <c r="DB36" s="45"/>
      <c r="DC36" s="45"/>
      <c r="DD36" s="45"/>
      <c r="DF36" s="45"/>
      <c r="DG36" s="45"/>
      <c r="DI36" s="45"/>
      <c r="DJ36" s="45"/>
      <c r="DL36" s="45"/>
      <c r="DM36" s="45"/>
      <c r="DO36" s="45"/>
      <c r="DP36" s="45"/>
      <c r="DR36" s="45"/>
      <c r="DS36" s="45"/>
      <c r="DT36" s="45"/>
      <c r="DU36" s="45"/>
      <c r="DV36" s="45"/>
      <c r="DW36" s="45"/>
      <c r="DX36" s="45"/>
      <c r="DY36" s="45"/>
      <c r="DZ36" s="45"/>
      <c r="EA36" s="45"/>
      <c r="EB36" s="45"/>
      <c r="EC36" s="45"/>
      <c r="ED36" s="45"/>
      <c r="EE36" s="45"/>
      <c r="EF36" s="45"/>
      <c r="EG36" s="45"/>
      <c r="EH36" s="45"/>
      <c r="EI36" s="45"/>
      <c r="EJ36" s="45"/>
      <c r="EK36" s="45"/>
      <c r="EL36" s="45"/>
      <c r="EM36" s="45"/>
      <c r="EN36" s="45"/>
      <c r="EO36" s="45"/>
      <c r="EP36" s="45"/>
      <c r="EQ36" s="45"/>
      <c r="EU36" s="45"/>
      <c r="EX36" s="45"/>
      <c r="EZ36" s="45"/>
      <c r="FA36" s="45"/>
    </row>
    <row r="37" spans="1:157" ht="18" customHeight="1" x14ac:dyDescent="0.25">
      <c r="A37" s="35">
        <v>33</v>
      </c>
      <c r="B37" s="35" t="s">
        <v>343</v>
      </c>
      <c r="C37" s="35" t="s">
        <v>344</v>
      </c>
      <c r="D37" s="35" t="s">
        <v>340</v>
      </c>
      <c r="E37" s="35" t="s">
        <v>191</v>
      </c>
      <c r="F37" s="35" t="s">
        <v>251</v>
      </c>
      <c r="G37" s="35" t="s">
        <v>103</v>
      </c>
      <c r="H37" s="35" t="s">
        <v>107</v>
      </c>
      <c r="I37" s="35" t="s">
        <v>336</v>
      </c>
      <c r="J37" s="35"/>
      <c r="K37" s="37" t="s">
        <v>108</v>
      </c>
      <c r="L37" s="37" t="s">
        <v>345</v>
      </c>
      <c r="M37" s="35" t="s">
        <v>285</v>
      </c>
      <c r="N37" s="35" t="s">
        <v>100</v>
      </c>
      <c r="O37" s="35">
        <v>29</v>
      </c>
      <c r="P37" s="38">
        <v>5.6</v>
      </c>
      <c r="Q37" s="35">
        <v>5</v>
      </c>
      <c r="R37" s="35"/>
      <c r="S37" s="39">
        <f t="shared" si="0"/>
        <v>162.39999999999998</v>
      </c>
      <c r="T37" s="40"/>
      <c r="U37" s="40">
        <v>2</v>
      </c>
      <c r="V37" s="39">
        <f>2.5*2</f>
        <v>5</v>
      </c>
      <c r="W37" s="39"/>
      <c r="X37" s="39"/>
      <c r="Y37" s="39">
        <f t="shared" si="1"/>
        <v>11.2</v>
      </c>
      <c r="Z37" s="40">
        <v>2</v>
      </c>
      <c r="AA37" s="39"/>
      <c r="AB37" s="39">
        <f t="shared" si="2"/>
        <v>162.39999999999998</v>
      </c>
      <c r="AC37" s="40">
        <f t="shared" si="3"/>
        <v>29</v>
      </c>
      <c r="AD37" s="39" t="s">
        <v>100</v>
      </c>
      <c r="AE37" s="39">
        <v>5</v>
      </c>
      <c r="AF37" s="39">
        <v>5</v>
      </c>
      <c r="AG37" s="39"/>
      <c r="AH37" s="39">
        <v>80</v>
      </c>
      <c r="AI37" s="39">
        <f t="shared" si="9"/>
        <v>400</v>
      </c>
      <c r="AJ37" s="39"/>
      <c r="AK37" s="39">
        <f>AE37*AH37-AJ37-AL37-AM37</f>
        <v>400</v>
      </c>
      <c r="AL37" s="39"/>
      <c r="AM37" s="39"/>
      <c r="AN37" s="39"/>
      <c r="AO37" s="39"/>
      <c r="AP37" s="46">
        <v>179</v>
      </c>
      <c r="AQ37" s="39"/>
      <c r="AR37" s="46">
        <v>179</v>
      </c>
      <c r="AS37" s="39"/>
      <c r="AT37" s="40"/>
      <c r="AU37" s="39"/>
      <c r="AV37" s="46">
        <f>AW37+AZ37+BA37</f>
        <v>179</v>
      </c>
      <c r="AW37" s="46">
        <v>179</v>
      </c>
      <c r="AX37" s="41">
        <f>AW37</f>
        <v>179</v>
      </c>
      <c r="AY37" s="40">
        <f>AW37</f>
        <v>179</v>
      </c>
      <c r="AZ37" s="40"/>
      <c r="BA37" s="39"/>
      <c r="BB37" s="39"/>
      <c r="BC37" s="39"/>
      <c r="BD37" s="39"/>
      <c r="BE37" s="39"/>
      <c r="BF37" s="39">
        <f t="shared" si="7"/>
        <v>400</v>
      </c>
      <c r="BG37" s="39">
        <f t="shared" si="8"/>
        <v>80</v>
      </c>
      <c r="BH37" s="42" t="s">
        <v>125</v>
      </c>
      <c r="BI37" s="27"/>
      <c r="BJ37" s="30"/>
      <c r="BK37" s="30"/>
      <c r="BL37" s="45"/>
      <c r="BO37" s="45"/>
      <c r="BP37" s="45"/>
      <c r="BR37" s="45"/>
      <c r="BS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Z37" s="45"/>
      <c r="DA37" s="45"/>
      <c r="DB37" s="45"/>
      <c r="DC37" s="45"/>
      <c r="DD37" s="45"/>
      <c r="DF37" s="45"/>
      <c r="DG37" s="45"/>
      <c r="DI37" s="45"/>
      <c r="DJ37" s="45"/>
      <c r="DL37" s="45"/>
      <c r="DM37" s="45"/>
      <c r="DO37" s="45"/>
      <c r="DP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U37" s="45"/>
      <c r="EX37" s="45"/>
      <c r="EZ37" s="45"/>
      <c r="FA37" s="45"/>
    </row>
    <row r="38" spans="1:157" ht="18" customHeight="1" x14ac:dyDescent="0.25">
      <c r="A38" s="35">
        <v>34</v>
      </c>
      <c r="B38" s="35" t="s">
        <v>346</v>
      </c>
      <c r="C38" s="35" t="s">
        <v>347</v>
      </c>
      <c r="D38" s="35" t="s">
        <v>348</v>
      </c>
      <c r="E38" s="35" t="s">
        <v>191</v>
      </c>
      <c r="F38" s="35" t="s">
        <v>349</v>
      </c>
      <c r="G38" s="35" t="s">
        <v>103</v>
      </c>
      <c r="H38" s="35" t="s">
        <v>107</v>
      </c>
      <c r="I38" s="35" t="s">
        <v>336</v>
      </c>
      <c r="J38" s="35"/>
      <c r="K38" s="37" t="s">
        <v>108</v>
      </c>
      <c r="L38" s="37" t="s">
        <v>350</v>
      </c>
      <c r="M38" s="35" t="s">
        <v>120</v>
      </c>
      <c r="N38" s="35" t="s">
        <v>100</v>
      </c>
      <c r="O38" s="35">
        <v>30</v>
      </c>
      <c r="P38" s="38">
        <v>3</v>
      </c>
      <c r="Q38" s="35">
        <v>2.7</v>
      </c>
      <c r="R38" s="35"/>
      <c r="S38" s="39">
        <f t="shared" si="0"/>
        <v>90</v>
      </c>
      <c r="T38" s="40"/>
      <c r="U38" s="40">
        <v>2</v>
      </c>
      <c r="V38" s="39">
        <f>3.5*2</f>
        <v>7</v>
      </c>
      <c r="W38" s="39"/>
      <c r="X38" s="39"/>
      <c r="Y38" s="39">
        <f t="shared" si="1"/>
        <v>6</v>
      </c>
      <c r="Z38" s="40">
        <v>2</v>
      </c>
      <c r="AA38" s="39"/>
      <c r="AB38" s="39">
        <f t="shared" si="2"/>
        <v>90</v>
      </c>
      <c r="AC38" s="40">
        <f t="shared" si="3"/>
        <v>30</v>
      </c>
      <c r="AD38" s="46" t="s">
        <v>319</v>
      </c>
      <c r="AE38" s="39">
        <v>4</v>
      </c>
      <c r="AF38" s="39">
        <v>4</v>
      </c>
      <c r="AG38" s="39"/>
      <c r="AH38" s="39">
        <v>36</v>
      </c>
      <c r="AI38" s="39">
        <f t="shared" si="9"/>
        <v>144</v>
      </c>
      <c r="AJ38" s="46">
        <v>144</v>
      </c>
      <c r="AK38" s="39"/>
      <c r="AL38" s="39"/>
      <c r="AM38" s="39"/>
      <c r="AN38" s="39"/>
      <c r="AO38" s="39"/>
      <c r="AP38" s="39">
        <f>AQ38+AR38+AS38</f>
        <v>12</v>
      </c>
      <c r="AQ38" s="39">
        <v>12</v>
      </c>
      <c r="AR38" s="39"/>
      <c r="AS38" s="39"/>
      <c r="AT38" s="40"/>
      <c r="AU38" s="39"/>
      <c r="AV38" s="39"/>
      <c r="AW38" s="39"/>
      <c r="AX38" s="41"/>
      <c r="AY38" s="40"/>
      <c r="AZ38" s="40"/>
      <c r="BA38" s="39"/>
      <c r="BB38" s="39"/>
      <c r="BC38" s="39"/>
      <c r="BD38" s="39"/>
      <c r="BE38" s="39"/>
      <c r="BF38" s="39">
        <f t="shared" si="7"/>
        <v>144</v>
      </c>
      <c r="BG38" s="39">
        <f t="shared" si="8"/>
        <v>36</v>
      </c>
      <c r="BH38" s="42" t="s">
        <v>125</v>
      </c>
      <c r="BI38" s="27"/>
      <c r="BJ38" s="30"/>
      <c r="BK38" s="30"/>
      <c r="BL38" s="45"/>
      <c r="BO38" s="45"/>
      <c r="BP38" s="45"/>
      <c r="BR38" s="45"/>
      <c r="BS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Z38" s="45"/>
      <c r="DA38" s="45"/>
      <c r="DB38" s="45"/>
      <c r="DC38" s="45"/>
      <c r="DD38" s="45"/>
      <c r="DF38" s="45"/>
      <c r="DG38" s="45"/>
      <c r="DI38" s="45"/>
      <c r="DJ38" s="45"/>
      <c r="DL38" s="45"/>
      <c r="DM38" s="45"/>
      <c r="DO38" s="45"/>
      <c r="DP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U38" s="45"/>
      <c r="EX38" s="45"/>
      <c r="EZ38" s="45"/>
      <c r="FA38" s="45"/>
    </row>
    <row r="39" spans="1:157" ht="18" customHeight="1" x14ac:dyDescent="0.25">
      <c r="A39" s="35">
        <v>35</v>
      </c>
      <c r="B39" s="35" t="s">
        <v>351</v>
      </c>
      <c r="C39" s="35" t="s">
        <v>352</v>
      </c>
      <c r="D39" s="35" t="s">
        <v>348</v>
      </c>
      <c r="E39" s="35" t="s">
        <v>191</v>
      </c>
      <c r="F39" s="35" t="s">
        <v>353</v>
      </c>
      <c r="G39" s="35" t="s">
        <v>103</v>
      </c>
      <c r="H39" s="35" t="s">
        <v>98</v>
      </c>
      <c r="I39" s="35" t="s">
        <v>336</v>
      </c>
      <c r="J39" s="35" t="s">
        <v>149</v>
      </c>
      <c r="K39" s="37" t="s">
        <v>115</v>
      </c>
      <c r="L39" s="37" t="s">
        <v>289</v>
      </c>
      <c r="M39" s="35" t="s">
        <v>122</v>
      </c>
      <c r="N39" s="35" t="s">
        <v>100</v>
      </c>
      <c r="O39" s="35">
        <v>32</v>
      </c>
      <c r="P39" s="38">
        <v>4.5999999999999996</v>
      </c>
      <c r="Q39" s="35">
        <v>4</v>
      </c>
      <c r="R39" s="35"/>
      <c r="S39" s="39">
        <f t="shared" si="0"/>
        <v>147.19999999999999</v>
      </c>
      <c r="T39" s="40">
        <v>4</v>
      </c>
      <c r="U39" s="40">
        <v>2</v>
      </c>
      <c r="V39" s="39">
        <f>5*2</f>
        <v>10</v>
      </c>
      <c r="W39" s="39"/>
      <c r="X39" s="39"/>
      <c r="Y39" s="39">
        <f t="shared" si="1"/>
        <v>9.1999999999999993</v>
      </c>
      <c r="Z39" s="40">
        <v>2</v>
      </c>
      <c r="AA39" s="39"/>
      <c r="AB39" s="39">
        <f t="shared" si="2"/>
        <v>147.19999999999999</v>
      </c>
      <c r="AC39" s="40">
        <f t="shared" si="3"/>
        <v>32</v>
      </c>
      <c r="AD39" s="39" t="s">
        <v>100</v>
      </c>
      <c r="AE39" s="39">
        <v>5</v>
      </c>
      <c r="AF39" s="39">
        <v>5</v>
      </c>
      <c r="AG39" s="39"/>
      <c r="AH39" s="39">
        <v>75</v>
      </c>
      <c r="AI39" s="39">
        <f t="shared" si="9"/>
        <v>375</v>
      </c>
      <c r="AJ39" s="39"/>
      <c r="AK39" s="39">
        <f>AE39*AH39-AJ39-AL39-AM39</f>
        <v>375</v>
      </c>
      <c r="AL39" s="39"/>
      <c r="AM39" s="39"/>
      <c r="AN39" s="39"/>
      <c r="AO39" s="39"/>
      <c r="AP39" s="39">
        <f>AQ39+AR39+AS39</f>
        <v>92.5</v>
      </c>
      <c r="AQ39" s="39">
        <f>27+22+8.5+35</f>
        <v>92.5</v>
      </c>
      <c r="AR39" s="39"/>
      <c r="AS39" s="39"/>
      <c r="AT39" s="40"/>
      <c r="AU39" s="39"/>
      <c r="AV39" s="46">
        <f t="shared" ref="AV39:AV56" si="16">AW39+AZ39+BA39</f>
        <v>137</v>
      </c>
      <c r="AW39" s="39">
        <v>33</v>
      </c>
      <c r="AX39" s="41">
        <f>AW39</f>
        <v>33</v>
      </c>
      <c r="AY39" s="40">
        <f>AW39</f>
        <v>33</v>
      </c>
      <c r="AZ39" s="40"/>
      <c r="BA39" s="46">
        <v>104</v>
      </c>
      <c r="BB39" s="39"/>
      <c r="BC39" s="39"/>
      <c r="BD39" s="39"/>
      <c r="BE39" s="39"/>
      <c r="BF39" s="39">
        <f t="shared" si="7"/>
        <v>375</v>
      </c>
      <c r="BG39" s="39">
        <f t="shared" si="8"/>
        <v>75</v>
      </c>
      <c r="BH39" s="42" t="s">
        <v>125</v>
      </c>
      <c r="BI39" s="27"/>
      <c r="BJ39" s="30"/>
      <c r="BK39" s="30"/>
      <c r="BL39" s="45"/>
      <c r="BO39" s="45"/>
      <c r="BP39" s="45"/>
      <c r="BR39" s="45"/>
      <c r="BS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Z39" s="45"/>
      <c r="DA39" s="45"/>
      <c r="DB39" s="45"/>
      <c r="DC39" s="45"/>
      <c r="DD39" s="45"/>
      <c r="DF39" s="45"/>
      <c r="DG39" s="45"/>
      <c r="DI39" s="45"/>
      <c r="DJ39" s="45"/>
      <c r="DL39" s="45"/>
      <c r="DM39" s="45"/>
      <c r="DO39" s="45"/>
      <c r="DP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U39" s="45"/>
      <c r="EX39" s="45"/>
      <c r="EZ39" s="45"/>
      <c r="FA39" s="45"/>
    </row>
    <row r="40" spans="1:157" ht="18" customHeight="1" x14ac:dyDescent="0.25">
      <c r="A40" s="35">
        <v>36</v>
      </c>
      <c r="B40" s="35" t="s">
        <v>354</v>
      </c>
      <c r="C40" s="35" t="s">
        <v>355</v>
      </c>
      <c r="D40" s="35" t="s">
        <v>348</v>
      </c>
      <c r="E40" s="35" t="s">
        <v>191</v>
      </c>
      <c r="F40" s="35" t="s">
        <v>356</v>
      </c>
      <c r="G40" s="35" t="s">
        <v>103</v>
      </c>
      <c r="H40" s="35" t="s">
        <v>98</v>
      </c>
      <c r="I40" s="35" t="s">
        <v>336</v>
      </c>
      <c r="J40" s="35" t="s">
        <v>121</v>
      </c>
      <c r="K40" s="37" t="s">
        <v>99</v>
      </c>
      <c r="L40" s="37" t="s">
        <v>357</v>
      </c>
      <c r="M40" s="35" t="s">
        <v>122</v>
      </c>
      <c r="N40" s="35" t="s">
        <v>100</v>
      </c>
      <c r="O40" s="35">
        <v>32</v>
      </c>
      <c r="P40" s="38">
        <v>4.5999999999999996</v>
      </c>
      <c r="Q40" s="35">
        <v>4</v>
      </c>
      <c r="R40" s="35"/>
      <c r="S40" s="39">
        <f t="shared" si="0"/>
        <v>147.19999999999999</v>
      </c>
      <c r="T40" s="40">
        <v>4</v>
      </c>
      <c r="U40" s="40">
        <v>2</v>
      </c>
      <c r="V40" s="39">
        <f>5*2</f>
        <v>10</v>
      </c>
      <c r="W40" s="39"/>
      <c r="X40" s="39"/>
      <c r="Y40" s="39">
        <f t="shared" si="1"/>
        <v>9.1999999999999993</v>
      </c>
      <c r="Z40" s="40">
        <v>2</v>
      </c>
      <c r="AA40" s="39"/>
      <c r="AB40" s="39">
        <f t="shared" si="2"/>
        <v>147.19999999999999</v>
      </c>
      <c r="AC40" s="40">
        <f t="shared" si="3"/>
        <v>32</v>
      </c>
      <c r="AD40" s="39" t="s">
        <v>100</v>
      </c>
      <c r="AE40" s="39">
        <v>5.5</v>
      </c>
      <c r="AF40" s="39">
        <v>5.5</v>
      </c>
      <c r="AG40" s="39"/>
      <c r="AH40" s="39">
        <v>101</v>
      </c>
      <c r="AI40" s="39">
        <f t="shared" si="9"/>
        <v>555.5</v>
      </c>
      <c r="AJ40" s="39"/>
      <c r="AK40" s="39">
        <f>AE40*AH40-AJ40-AL40-AM40</f>
        <v>555.5</v>
      </c>
      <c r="AL40" s="39"/>
      <c r="AM40" s="39"/>
      <c r="AN40" s="39"/>
      <c r="AO40" s="39"/>
      <c r="AP40" s="39">
        <f>AQ40+AR40+AS40</f>
        <v>120</v>
      </c>
      <c r="AQ40" s="39">
        <v>58</v>
      </c>
      <c r="AR40" s="39"/>
      <c r="AS40" s="39">
        <v>62</v>
      </c>
      <c r="AT40" s="40"/>
      <c r="AU40" s="39"/>
      <c r="AV40" s="46">
        <f t="shared" si="16"/>
        <v>122</v>
      </c>
      <c r="AW40" s="46">
        <v>122</v>
      </c>
      <c r="AX40" s="41">
        <f>AW40</f>
        <v>122</v>
      </c>
      <c r="AY40" s="40">
        <f>AW40</f>
        <v>122</v>
      </c>
      <c r="AZ40" s="40"/>
      <c r="BA40" s="39"/>
      <c r="BB40" s="39"/>
      <c r="BC40" s="39"/>
      <c r="BD40" s="39"/>
      <c r="BE40" s="39"/>
      <c r="BF40" s="39">
        <f t="shared" si="7"/>
        <v>555.5</v>
      </c>
      <c r="BG40" s="39">
        <f t="shared" si="8"/>
        <v>101</v>
      </c>
      <c r="BH40" s="42" t="s">
        <v>125</v>
      </c>
      <c r="BI40" s="27"/>
      <c r="BJ40" s="30"/>
      <c r="BK40" s="30"/>
      <c r="BL40" s="45"/>
      <c r="BO40" s="45"/>
      <c r="BP40" s="45"/>
      <c r="BR40" s="45"/>
      <c r="BS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Z40" s="45"/>
      <c r="DA40" s="45"/>
      <c r="DB40" s="45"/>
      <c r="DC40" s="45"/>
      <c r="DD40" s="45"/>
      <c r="DF40" s="45"/>
      <c r="DG40" s="45"/>
      <c r="DI40" s="45"/>
      <c r="DJ40" s="45"/>
      <c r="DL40" s="45"/>
      <c r="DM40" s="45"/>
      <c r="DO40" s="45"/>
      <c r="DP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U40" s="45"/>
      <c r="EX40" s="45"/>
      <c r="EZ40" s="45"/>
      <c r="FA40" s="45"/>
    </row>
    <row r="41" spans="1:157" ht="18" customHeight="1" x14ac:dyDescent="0.25">
      <c r="A41" s="35">
        <v>37</v>
      </c>
      <c r="B41" s="35" t="s">
        <v>358</v>
      </c>
      <c r="C41" s="35" t="s">
        <v>359</v>
      </c>
      <c r="D41" s="35"/>
      <c r="E41" s="35" t="s">
        <v>191</v>
      </c>
      <c r="F41" s="35"/>
      <c r="G41" s="35" t="s">
        <v>103</v>
      </c>
      <c r="H41" s="35" t="s">
        <v>98</v>
      </c>
      <c r="I41" s="35" t="s">
        <v>360</v>
      </c>
      <c r="J41" s="35" t="s">
        <v>121</v>
      </c>
      <c r="K41" s="37" t="s">
        <v>99</v>
      </c>
      <c r="L41" s="37" t="s">
        <v>361</v>
      </c>
      <c r="M41" s="35" t="s">
        <v>112</v>
      </c>
      <c r="N41" s="35" t="s">
        <v>100</v>
      </c>
      <c r="O41" s="35">
        <v>42</v>
      </c>
      <c r="P41" s="38">
        <v>7</v>
      </c>
      <c r="Q41" s="35">
        <v>6.6</v>
      </c>
      <c r="R41" s="35"/>
      <c r="S41" s="39">
        <f t="shared" si="0"/>
        <v>294</v>
      </c>
      <c r="T41" s="40">
        <v>4</v>
      </c>
      <c r="U41" s="40">
        <v>2</v>
      </c>
      <c r="V41" s="39">
        <v>26</v>
      </c>
      <c r="W41" s="39"/>
      <c r="X41" s="39"/>
      <c r="Y41" s="39">
        <f t="shared" si="1"/>
        <v>14</v>
      </c>
      <c r="Z41" s="40">
        <v>2</v>
      </c>
      <c r="AA41" s="39"/>
      <c r="AB41" s="39">
        <f t="shared" si="2"/>
        <v>294</v>
      </c>
      <c r="AC41" s="40">
        <f t="shared" si="3"/>
        <v>42</v>
      </c>
      <c r="AD41" s="39" t="s">
        <v>100</v>
      </c>
      <c r="AE41" s="39">
        <v>6.5</v>
      </c>
      <c r="AF41" s="39">
        <v>6.5</v>
      </c>
      <c r="AG41" s="39"/>
      <c r="AH41" s="39">
        <v>298.16000000000003</v>
      </c>
      <c r="AI41" s="39">
        <f t="shared" si="9"/>
        <v>1938.0400000000002</v>
      </c>
      <c r="AJ41" s="39"/>
      <c r="AK41" s="39">
        <f>AE41*AH41-AJ41-AL41-AM41</f>
        <v>1938.0400000000002</v>
      </c>
      <c r="AL41" s="39"/>
      <c r="AM41" s="39"/>
      <c r="AN41" s="39"/>
      <c r="AO41" s="39"/>
      <c r="AP41" s="39">
        <f>AQ41+AR41+AS41</f>
        <v>217.28</v>
      </c>
      <c r="AQ41" s="39"/>
      <c r="AR41" s="39">
        <v>217.28</v>
      </c>
      <c r="AS41" s="39"/>
      <c r="AT41" s="40"/>
      <c r="AU41" s="39"/>
      <c r="AV41" s="39">
        <f t="shared" si="16"/>
        <v>217.28</v>
      </c>
      <c r="AW41" s="39"/>
      <c r="AX41" s="41"/>
      <c r="AY41" s="40"/>
      <c r="AZ41" s="40">
        <v>217.28</v>
      </c>
      <c r="BA41" s="39"/>
      <c r="BB41" s="39"/>
      <c r="BC41" s="39"/>
      <c r="BD41" s="39"/>
      <c r="BE41" s="39"/>
      <c r="BF41" s="39">
        <f t="shared" si="7"/>
        <v>1938.0400000000002</v>
      </c>
      <c r="BG41" s="39">
        <f t="shared" si="8"/>
        <v>298.16000000000003</v>
      </c>
      <c r="BH41" s="42" t="s">
        <v>125</v>
      </c>
      <c r="BI41" s="27"/>
      <c r="BJ41" s="30"/>
      <c r="BK41" s="30"/>
      <c r="BL41" s="45"/>
      <c r="BO41" s="45"/>
      <c r="BP41" s="45"/>
      <c r="BR41" s="45"/>
      <c r="BS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Z41" s="45"/>
      <c r="DA41" s="45"/>
      <c r="DB41" s="45"/>
      <c r="DC41" s="45"/>
      <c r="DD41" s="45"/>
      <c r="DF41" s="45"/>
      <c r="DG41" s="45"/>
      <c r="DI41" s="45"/>
      <c r="DJ41" s="45"/>
      <c r="DL41" s="45"/>
      <c r="DM41" s="45"/>
      <c r="DO41" s="45"/>
      <c r="DP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U41" s="45"/>
      <c r="EX41" s="45"/>
      <c r="EZ41" s="45"/>
      <c r="FA41" s="45"/>
    </row>
    <row r="42" spans="1:157" ht="18" customHeight="1" x14ac:dyDescent="0.25">
      <c r="A42" s="35">
        <v>38</v>
      </c>
      <c r="B42" s="35" t="s">
        <v>362</v>
      </c>
      <c r="C42" s="35" t="s">
        <v>363</v>
      </c>
      <c r="D42" s="35" t="s">
        <v>288</v>
      </c>
      <c r="E42" s="35" t="s">
        <v>191</v>
      </c>
      <c r="F42" s="35" t="s">
        <v>279</v>
      </c>
      <c r="G42" s="35" t="s">
        <v>103</v>
      </c>
      <c r="H42" s="35" t="s">
        <v>107</v>
      </c>
      <c r="I42" s="35" t="s">
        <v>119</v>
      </c>
      <c r="J42" s="36"/>
      <c r="K42" s="37" t="s">
        <v>108</v>
      </c>
      <c r="L42" s="35"/>
      <c r="M42" s="35" t="s">
        <v>364</v>
      </c>
      <c r="N42" s="35" t="s">
        <v>100</v>
      </c>
      <c r="O42" s="35">
        <v>22</v>
      </c>
      <c r="P42" s="38">
        <v>2.6</v>
      </c>
      <c r="Q42" s="35">
        <v>2</v>
      </c>
      <c r="R42" s="35"/>
      <c r="S42" s="39">
        <f t="shared" si="0"/>
        <v>57.2</v>
      </c>
      <c r="T42" s="40">
        <v>2</v>
      </c>
      <c r="U42" s="40">
        <v>2</v>
      </c>
      <c r="V42" s="39">
        <v>6</v>
      </c>
      <c r="W42" s="39"/>
      <c r="X42" s="39"/>
      <c r="Y42" s="39">
        <f t="shared" si="1"/>
        <v>5.2</v>
      </c>
      <c r="Z42" s="40">
        <v>2</v>
      </c>
      <c r="AA42" s="39">
        <v>11.64</v>
      </c>
      <c r="AB42" s="39">
        <f t="shared" si="2"/>
        <v>57.2</v>
      </c>
      <c r="AC42" s="40">
        <f t="shared" si="3"/>
        <v>22</v>
      </c>
      <c r="AD42" s="39" t="s">
        <v>100</v>
      </c>
      <c r="AE42" s="39">
        <v>5</v>
      </c>
      <c r="AF42" s="39">
        <v>5</v>
      </c>
      <c r="AG42" s="39"/>
      <c r="AH42" s="39">
        <v>43</v>
      </c>
      <c r="AI42" s="39">
        <f t="shared" si="9"/>
        <v>215</v>
      </c>
      <c r="AJ42" s="39"/>
      <c r="AK42" s="39">
        <f>AE42*AH42-AJ42-AL42-AM42</f>
        <v>215</v>
      </c>
      <c r="AL42" s="39"/>
      <c r="AM42" s="39"/>
      <c r="AN42" s="39"/>
      <c r="AO42" s="39"/>
      <c r="AP42" s="39">
        <f>AQ42+AR42</f>
        <v>42.5</v>
      </c>
      <c r="AQ42" s="39">
        <v>34.5</v>
      </c>
      <c r="AR42" s="46">
        <v>8</v>
      </c>
      <c r="AS42" s="39"/>
      <c r="AT42" s="40"/>
      <c r="AU42" s="39"/>
      <c r="AV42" s="46">
        <f t="shared" si="16"/>
        <v>32.5</v>
      </c>
      <c r="AW42" s="46">
        <v>32.5</v>
      </c>
      <c r="AX42" s="41">
        <f>AW42</f>
        <v>32.5</v>
      </c>
      <c r="AY42" s="40">
        <f>AW42</f>
        <v>32.5</v>
      </c>
      <c r="AZ42" s="40"/>
      <c r="BA42" s="39"/>
      <c r="BB42" s="39"/>
      <c r="BC42" s="39"/>
      <c r="BD42" s="39"/>
      <c r="BE42" s="39"/>
      <c r="BF42" s="39">
        <f t="shared" si="7"/>
        <v>215</v>
      </c>
      <c r="BG42" s="39">
        <f t="shared" si="8"/>
        <v>43</v>
      </c>
      <c r="BH42" s="42" t="s">
        <v>125</v>
      </c>
      <c r="BI42" s="27"/>
      <c r="BJ42" s="30"/>
      <c r="BK42" s="30"/>
      <c r="BL42" s="45"/>
      <c r="BO42" s="45"/>
      <c r="BP42" s="45"/>
      <c r="BR42" s="45"/>
      <c r="BS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Z42" s="45"/>
      <c r="DA42" s="45"/>
      <c r="DB42" s="45"/>
      <c r="DC42" s="45"/>
      <c r="DD42" s="45"/>
      <c r="DF42" s="45"/>
      <c r="DG42" s="45"/>
      <c r="DI42" s="45"/>
      <c r="DJ42" s="45"/>
      <c r="DL42" s="45"/>
      <c r="DM42" s="45"/>
      <c r="DO42" s="45"/>
      <c r="DP42" s="45"/>
      <c r="DR42" s="45"/>
      <c r="DS42" s="45"/>
      <c r="DT42" s="45"/>
      <c r="DU42" s="45"/>
      <c r="DV42" s="45"/>
      <c r="DW42" s="45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  <c r="EJ42" s="45"/>
      <c r="EK42" s="45"/>
      <c r="EL42" s="45"/>
      <c r="EM42" s="45"/>
      <c r="EN42" s="45"/>
      <c r="EO42" s="45"/>
      <c r="EP42" s="45"/>
      <c r="EQ42" s="45"/>
      <c r="EU42" s="45"/>
      <c r="EX42" s="45"/>
      <c r="EZ42" s="45"/>
      <c r="FA42" s="45"/>
    </row>
    <row r="43" spans="1:157" ht="18" customHeight="1" x14ac:dyDescent="0.25">
      <c r="A43" s="35">
        <v>39</v>
      </c>
      <c r="B43" s="35" t="s">
        <v>365</v>
      </c>
      <c r="C43" s="35" t="s">
        <v>366</v>
      </c>
      <c r="D43" s="35"/>
      <c r="E43" s="35" t="s">
        <v>191</v>
      </c>
      <c r="F43" s="35" t="s">
        <v>367</v>
      </c>
      <c r="G43" s="35" t="s">
        <v>103</v>
      </c>
      <c r="H43" s="35" t="s">
        <v>98</v>
      </c>
      <c r="I43" s="35" t="s">
        <v>368</v>
      </c>
      <c r="J43" s="35" t="s">
        <v>369</v>
      </c>
      <c r="K43" s="37" t="s">
        <v>99</v>
      </c>
      <c r="L43" s="37" t="s">
        <v>370</v>
      </c>
      <c r="M43" s="35" t="s">
        <v>371</v>
      </c>
      <c r="N43" s="35" t="s">
        <v>101</v>
      </c>
      <c r="O43" s="35">
        <v>56</v>
      </c>
      <c r="P43" s="38">
        <v>6.6</v>
      </c>
      <c r="Q43" s="35">
        <v>6.6</v>
      </c>
      <c r="R43" s="35"/>
      <c r="S43" s="39">
        <f t="shared" si="0"/>
        <v>369.59999999999997</v>
      </c>
      <c r="T43" s="40">
        <v>4</v>
      </c>
      <c r="U43" s="40">
        <v>2</v>
      </c>
      <c r="V43" s="39"/>
      <c r="W43" s="39"/>
      <c r="X43" s="39"/>
      <c r="Y43" s="39">
        <f t="shared" si="1"/>
        <v>13.2</v>
      </c>
      <c r="Z43" s="40">
        <v>2</v>
      </c>
      <c r="AA43" s="39"/>
      <c r="AB43" s="39">
        <f t="shared" si="2"/>
        <v>369.59999999999997</v>
      </c>
      <c r="AC43" s="40">
        <f t="shared" si="3"/>
        <v>56</v>
      </c>
      <c r="AD43" s="39" t="s">
        <v>372</v>
      </c>
      <c r="AE43" s="39">
        <v>6.6</v>
      </c>
      <c r="AF43" s="39">
        <v>6.6</v>
      </c>
      <c r="AG43" s="39"/>
      <c r="AH43" s="39">
        <v>144</v>
      </c>
      <c r="AI43" s="39">
        <f t="shared" si="9"/>
        <v>950.4</v>
      </c>
      <c r="AJ43" s="41">
        <f>7*2*AE43</f>
        <v>92.399999999999991</v>
      </c>
      <c r="AK43" s="39">
        <f>AE43*AH43-AJ43-AL43-AM43</f>
        <v>858</v>
      </c>
      <c r="AL43" s="39"/>
      <c r="AM43" s="39"/>
      <c r="AN43" s="39"/>
      <c r="AO43" s="39"/>
      <c r="AP43" s="39">
        <f t="shared" ref="AP43:AP56" si="17">AQ43+AR43+AS43</f>
        <v>60</v>
      </c>
      <c r="AQ43" s="39"/>
      <c r="AR43" s="39">
        <v>60</v>
      </c>
      <c r="AS43" s="39"/>
      <c r="AT43" s="40"/>
      <c r="AU43" s="39"/>
      <c r="AV43" s="39">
        <f t="shared" si="16"/>
        <v>120</v>
      </c>
      <c r="AW43" s="39"/>
      <c r="AX43" s="41"/>
      <c r="AY43" s="40"/>
      <c r="AZ43" s="40">
        <v>120</v>
      </c>
      <c r="BA43" s="39"/>
      <c r="BB43" s="39"/>
      <c r="BC43" s="39"/>
      <c r="BD43" s="39"/>
      <c r="BE43" s="39"/>
      <c r="BF43" s="39">
        <f t="shared" si="7"/>
        <v>950.4</v>
      </c>
      <c r="BG43" s="39">
        <f t="shared" si="8"/>
        <v>144</v>
      </c>
      <c r="BH43" s="42" t="s">
        <v>125</v>
      </c>
      <c r="BI43" s="27"/>
      <c r="BJ43" s="30"/>
      <c r="BK43" s="30"/>
      <c r="BL43" s="45"/>
      <c r="BO43" s="45"/>
      <c r="BP43" s="45"/>
      <c r="BR43" s="45"/>
      <c r="BS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Z43" s="45"/>
      <c r="DA43" s="45"/>
      <c r="DB43" s="45"/>
      <c r="DC43" s="45"/>
      <c r="DD43" s="45"/>
      <c r="DF43" s="45"/>
      <c r="DG43" s="45"/>
      <c r="DI43" s="45"/>
      <c r="DJ43" s="45"/>
      <c r="DL43" s="45"/>
      <c r="DM43" s="45"/>
      <c r="DO43" s="45"/>
      <c r="DP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U43" s="45"/>
      <c r="EX43" s="45"/>
      <c r="EZ43" s="45"/>
      <c r="FA43" s="45"/>
    </row>
    <row r="44" spans="1:157" s="59" customFormat="1" ht="18" customHeight="1" x14ac:dyDescent="0.25">
      <c r="A44" s="35">
        <v>40</v>
      </c>
      <c r="B44" s="56" t="s">
        <v>373</v>
      </c>
      <c r="C44" s="56" t="s">
        <v>374</v>
      </c>
      <c r="D44" s="35" t="s">
        <v>375</v>
      </c>
      <c r="E44" s="56" t="s">
        <v>376</v>
      </c>
      <c r="F44" s="56" t="s">
        <v>377</v>
      </c>
      <c r="G44" s="56" t="s">
        <v>103</v>
      </c>
      <c r="H44" s="35" t="s">
        <v>98</v>
      </c>
      <c r="I44" s="56" t="s">
        <v>119</v>
      </c>
      <c r="J44" s="35" t="s">
        <v>149</v>
      </c>
      <c r="K44" s="37" t="s">
        <v>115</v>
      </c>
      <c r="L44" s="37" t="s">
        <v>378</v>
      </c>
      <c r="M44" s="56" t="s">
        <v>379</v>
      </c>
      <c r="N44" s="56" t="s">
        <v>100</v>
      </c>
      <c r="O44" s="57">
        <v>44</v>
      </c>
      <c r="P44" s="57">
        <v>4.5999999999999996</v>
      </c>
      <c r="Q44" s="57">
        <v>4</v>
      </c>
      <c r="R44" s="57"/>
      <c r="S44" s="57">
        <f t="shared" si="0"/>
        <v>202.39999999999998</v>
      </c>
      <c r="T44" s="56">
        <v>4</v>
      </c>
      <c r="U44" s="56">
        <v>2</v>
      </c>
      <c r="V44" s="56">
        <v>12</v>
      </c>
      <c r="W44" s="56"/>
      <c r="X44" s="56"/>
      <c r="Y44" s="39">
        <f t="shared" si="1"/>
        <v>9.1999999999999993</v>
      </c>
      <c r="Z44" s="56">
        <v>2</v>
      </c>
      <c r="AA44" s="57">
        <v>14.67</v>
      </c>
      <c r="AB44" s="39">
        <f t="shared" si="2"/>
        <v>202.39999999999998</v>
      </c>
      <c r="AC44" s="40">
        <f t="shared" si="3"/>
        <v>44</v>
      </c>
      <c r="AD44" s="56" t="s">
        <v>101</v>
      </c>
      <c r="AE44" s="39">
        <f>AF44+AG44</f>
        <v>5.5</v>
      </c>
      <c r="AF44" s="39">
        <v>5.5</v>
      </c>
      <c r="AG44" s="40"/>
      <c r="AH44" s="58">
        <v>92</v>
      </c>
      <c r="AI44" s="39">
        <f t="shared" si="9"/>
        <v>506</v>
      </c>
      <c r="AJ44" s="41">
        <f>AE44*AH44</f>
        <v>506</v>
      </c>
      <c r="AK44" s="56"/>
      <c r="AL44" s="56"/>
      <c r="AM44" s="56"/>
      <c r="AN44" s="56"/>
      <c r="AO44" s="56"/>
      <c r="AP44" s="40">
        <f t="shared" si="17"/>
        <v>170</v>
      </c>
      <c r="AQ44" s="56"/>
      <c r="AR44" s="57">
        <v>170</v>
      </c>
      <c r="AS44" s="56"/>
      <c r="AT44" s="56"/>
      <c r="AU44" s="56"/>
      <c r="AV44" s="40">
        <f t="shared" si="16"/>
        <v>170</v>
      </c>
      <c r="AW44" s="56">
        <v>170</v>
      </c>
      <c r="AX44" s="41">
        <f t="shared" ref="AX44:AX51" si="18">AW44</f>
        <v>170</v>
      </c>
      <c r="AY44" s="40">
        <f t="shared" ref="AY44:AY51" si="19">AW44</f>
        <v>170</v>
      </c>
      <c r="AZ44" s="56"/>
      <c r="BA44" s="56"/>
      <c r="BB44" s="56"/>
      <c r="BC44" s="56"/>
      <c r="BD44" s="56"/>
      <c r="BE44" s="56"/>
      <c r="BF44" s="39">
        <f t="shared" si="7"/>
        <v>506</v>
      </c>
      <c r="BG44" s="57">
        <f t="shared" si="8"/>
        <v>92</v>
      </c>
      <c r="BH44" s="42" t="s">
        <v>125</v>
      </c>
      <c r="BJ44" s="60"/>
      <c r="BK44" s="60"/>
    </row>
    <row r="45" spans="1:157" s="59" customFormat="1" ht="18" customHeight="1" x14ac:dyDescent="0.25">
      <c r="A45" s="35">
        <v>41</v>
      </c>
      <c r="B45" s="56" t="s">
        <v>380</v>
      </c>
      <c r="C45" s="56" t="s">
        <v>381</v>
      </c>
      <c r="D45" s="35" t="s">
        <v>382</v>
      </c>
      <c r="E45" s="56" t="s">
        <v>376</v>
      </c>
      <c r="F45" s="56" t="s">
        <v>383</v>
      </c>
      <c r="G45" s="56" t="s">
        <v>103</v>
      </c>
      <c r="H45" s="35" t="s">
        <v>107</v>
      </c>
      <c r="I45" s="56" t="s">
        <v>119</v>
      </c>
      <c r="J45" s="35"/>
      <c r="K45" s="37" t="s">
        <v>108</v>
      </c>
      <c r="L45" s="37"/>
      <c r="M45" s="56" t="s">
        <v>384</v>
      </c>
      <c r="N45" s="56" t="s">
        <v>100</v>
      </c>
      <c r="O45" s="57">
        <v>32.5</v>
      </c>
      <c r="P45" s="57">
        <v>2.6</v>
      </c>
      <c r="Q45" s="57">
        <v>2.5</v>
      </c>
      <c r="R45" s="57"/>
      <c r="S45" s="57">
        <f t="shared" si="0"/>
        <v>84.5</v>
      </c>
      <c r="T45" s="56">
        <v>4</v>
      </c>
      <c r="U45" s="56">
        <v>2</v>
      </c>
      <c r="V45" s="56">
        <v>15</v>
      </c>
      <c r="W45" s="56"/>
      <c r="X45" s="56"/>
      <c r="Y45" s="39">
        <f t="shared" si="1"/>
        <v>5.2</v>
      </c>
      <c r="Z45" s="56">
        <v>2</v>
      </c>
      <c r="AA45" s="57">
        <v>14.67</v>
      </c>
      <c r="AB45" s="39">
        <f t="shared" si="2"/>
        <v>84.5</v>
      </c>
      <c r="AC45" s="40">
        <f t="shared" si="3"/>
        <v>32.5</v>
      </c>
      <c r="AD45" s="56" t="s">
        <v>100</v>
      </c>
      <c r="AE45" s="39">
        <f t="shared" ref="AE45:AE83" si="20">AF45+AG45</f>
        <v>3</v>
      </c>
      <c r="AF45" s="39"/>
      <c r="AG45" s="40">
        <v>3</v>
      </c>
      <c r="AH45" s="58">
        <v>45</v>
      </c>
      <c r="AI45" s="39">
        <f t="shared" si="9"/>
        <v>135</v>
      </c>
      <c r="AJ45" s="40"/>
      <c r="AK45" s="57">
        <f t="shared" ref="AK45:AK55" si="21">AE45*AH45-AJ45-AL45-AM45</f>
        <v>135</v>
      </c>
      <c r="AL45" s="56"/>
      <c r="AM45" s="56"/>
      <c r="AN45" s="56"/>
      <c r="AO45" s="56"/>
      <c r="AP45" s="40">
        <f t="shared" si="17"/>
        <v>25</v>
      </c>
      <c r="AQ45" s="56"/>
      <c r="AR45" s="57">
        <v>25</v>
      </c>
      <c r="AS45" s="56"/>
      <c r="AT45" s="56"/>
      <c r="AU45" s="56"/>
      <c r="AV45" s="40">
        <f t="shared" si="16"/>
        <v>64</v>
      </c>
      <c r="AW45" s="56">
        <v>64</v>
      </c>
      <c r="AX45" s="41">
        <f t="shared" si="18"/>
        <v>64</v>
      </c>
      <c r="AY45" s="40">
        <f t="shared" si="19"/>
        <v>64</v>
      </c>
      <c r="AZ45" s="56"/>
      <c r="BA45" s="56"/>
      <c r="BB45" s="56"/>
      <c r="BC45" s="56"/>
      <c r="BD45" s="56"/>
      <c r="BE45" s="56"/>
      <c r="BF45" s="39">
        <f t="shared" si="7"/>
        <v>135</v>
      </c>
      <c r="BG45" s="57">
        <f t="shared" si="8"/>
        <v>45</v>
      </c>
      <c r="BH45" s="42" t="s">
        <v>125</v>
      </c>
      <c r="BJ45" s="60"/>
      <c r="BK45" s="60"/>
    </row>
    <row r="46" spans="1:157" s="59" customFormat="1" ht="18" customHeight="1" x14ac:dyDescent="0.25">
      <c r="A46" s="35">
        <v>42</v>
      </c>
      <c r="B46" s="56" t="s">
        <v>385</v>
      </c>
      <c r="C46" s="56" t="s">
        <v>386</v>
      </c>
      <c r="D46" s="35" t="s">
        <v>387</v>
      </c>
      <c r="E46" s="56" t="s">
        <v>376</v>
      </c>
      <c r="F46" s="56" t="s">
        <v>388</v>
      </c>
      <c r="G46" s="56" t="s">
        <v>103</v>
      </c>
      <c r="H46" s="35" t="s">
        <v>98</v>
      </c>
      <c r="I46" s="56" t="s">
        <v>389</v>
      </c>
      <c r="J46" s="35"/>
      <c r="K46" s="37" t="s">
        <v>116</v>
      </c>
      <c r="L46" s="37" t="s">
        <v>390</v>
      </c>
      <c r="M46" s="56" t="s">
        <v>122</v>
      </c>
      <c r="N46" s="56" t="s">
        <v>100</v>
      </c>
      <c r="O46" s="57">
        <v>32</v>
      </c>
      <c r="P46" s="57">
        <v>3.6</v>
      </c>
      <c r="Q46" s="57">
        <v>3</v>
      </c>
      <c r="R46" s="57"/>
      <c r="S46" s="57">
        <f t="shared" si="0"/>
        <v>115.2</v>
      </c>
      <c r="T46" s="56">
        <v>4</v>
      </c>
      <c r="U46" s="56">
        <v>2</v>
      </c>
      <c r="V46" s="56"/>
      <c r="W46" s="56"/>
      <c r="X46" s="56"/>
      <c r="Y46" s="39">
        <f t="shared" si="1"/>
        <v>7.2</v>
      </c>
      <c r="Z46" s="56">
        <v>2</v>
      </c>
      <c r="AA46" s="56"/>
      <c r="AB46" s="39">
        <f t="shared" si="2"/>
        <v>115.2</v>
      </c>
      <c r="AC46" s="40">
        <f t="shared" si="3"/>
        <v>32</v>
      </c>
      <c r="AD46" s="56" t="s">
        <v>100</v>
      </c>
      <c r="AE46" s="39">
        <f t="shared" si="20"/>
        <v>5</v>
      </c>
      <c r="AF46" s="39">
        <v>5</v>
      </c>
      <c r="AG46" s="40"/>
      <c r="AH46" s="58">
        <v>66</v>
      </c>
      <c r="AI46" s="39">
        <f t="shared" si="9"/>
        <v>330</v>
      </c>
      <c r="AJ46" s="40"/>
      <c r="AK46" s="57">
        <f t="shared" si="21"/>
        <v>330</v>
      </c>
      <c r="AL46" s="56"/>
      <c r="AM46" s="56"/>
      <c r="AN46" s="56"/>
      <c r="AO46" s="56"/>
      <c r="AP46" s="40">
        <f t="shared" si="17"/>
        <v>22</v>
      </c>
      <c r="AQ46" s="56"/>
      <c r="AR46" s="57"/>
      <c r="AS46" s="56">
        <v>22</v>
      </c>
      <c r="AT46" s="56"/>
      <c r="AU46" s="56"/>
      <c r="AV46" s="48">
        <f t="shared" si="16"/>
        <v>6</v>
      </c>
      <c r="AW46" s="61">
        <v>6</v>
      </c>
      <c r="AX46" s="41">
        <f t="shared" si="18"/>
        <v>6</v>
      </c>
      <c r="AY46" s="40">
        <f t="shared" si="19"/>
        <v>6</v>
      </c>
      <c r="AZ46" s="56"/>
      <c r="BA46" s="56"/>
      <c r="BB46" s="61">
        <v>1</v>
      </c>
      <c r="BC46" s="56"/>
      <c r="BD46" s="56"/>
      <c r="BE46" s="56"/>
      <c r="BF46" s="39">
        <f t="shared" si="7"/>
        <v>330</v>
      </c>
      <c r="BG46" s="57">
        <f t="shared" si="8"/>
        <v>66</v>
      </c>
      <c r="BH46" s="42" t="s">
        <v>125</v>
      </c>
      <c r="BJ46" s="60"/>
      <c r="BK46" s="60"/>
    </row>
    <row r="47" spans="1:157" s="59" customFormat="1" ht="18" customHeight="1" x14ac:dyDescent="0.25">
      <c r="A47" s="35">
        <v>43</v>
      </c>
      <c r="B47" s="56" t="s">
        <v>391</v>
      </c>
      <c r="C47" s="56" t="s">
        <v>392</v>
      </c>
      <c r="D47" s="35" t="s">
        <v>393</v>
      </c>
      <c r="E47" s="56" t="s">
        <v>376</v>
      </c>
      <c r="F47" s="56" t="s">
        <v>394</v>
      </c>
      <c r="G47" s="56" t="s">
        <v>103</v>
      </c>
      <c r="H47" s="35" t="s">
        <v>107</v>
      </c>
      <c r="I47" s="56" t="s">
        <v>395</v>
      </c>
      <c r="J47" s="35"/>
      <c r="K47" s="37" t="s">
        <v>108</v>
      </c>
      <c r="L47" s="37"/>
      <c r="M47" s="56" t="s">
        <v>396</v>
      </c>
      <c r="N47" s="56" t="s">
        <v>100</v>
      </c>
      <c r="O47" s="57">
        <v>26</v>
      </c>
      <c r="P47" s="57">
        <v>3.3</v>
      </c>
      <c r="Q47" s="57">
        <v>3</v>
      </c>
      <c r="R47" s="57"/>
      <c r="S47" s="57">
        <f t="shared" si="0"/>
        <v>85.8</v>
      </c>
      <c r="T47" s="56"/>
      <c r="U47" s="56">
        <v>2</v>
      </c>
      <c r="V47" s="56"/>
      <c r="W47" s="56"/>
      <c r="X47" s="56"/>
      <c r="Y47" s="39">
        <f t="shared" si="1"/>
        <v>6.6</v>
      </c>
      <c r="Z47" s="56">
        <v>2</v>
      </c>
      <c r="AA47" s="57">
        <v>16.079999999999998</v>
      </c>
      <c r="AB47" s="39">
        <f t="shared" si="2"/>
        <v>85.8</v>
      </c>
      <c r="AC47" s="40">
        <f t="shared" si="3"/>
        <v>26</v>
      </c>
      <c r="AD47" s="56" t="s">
        <v>100</v>
      </c>
      <c r="AE47" s="39">
        <f t="shared" si="20"/>
        <v>3.5</v>
      </c>
      <c r="AF47" s="39"/>
      <c r="AG47" s="41">
        <v>3.5</v>
      </c>
      <c r="AH47" s="58">
        <v>26</v>
      </c>
      <c r="AI47" s="39">
        <f t="shared" si="9"/>
        <v>91</v>
      </c>
      <c r="AJ47" s="40"/>
      <c r="AK47" s="57">
        <f t="shared" si="21"/>
        <v>91</v>
      </c>
      <c r="AL47" s="56"/>
      <c r="AM47" s="56"/>
      <c r="AN47" s="56"/>
      <c r="AO47" s="56"/>
      <c r="AP47" s="40">
        <f t="shared" si="17"/>
        <v>5</v>
      </c>
      <c r="AQ47" s="56"/>
      <c r="AR47" s="57">
        <v>5</v>
      </c>
      <c r="AS47" s="56"/>
      <c r="AT47" s="56"/>
      <c r="AU47" s="56"/>
      <c r="AV47" s="48">
        <f t="shared" si="16"/>
        <v>12</v>
      </c>
      <c r="AW47" s="61">
        <v>12</v>
      </c>
      <c r="AX47" s="41">
        <f t="shared" si="18"/>
        <v>12</v>
      </c>
      <c r="AY47" s="40">
        <f t="shared" si="19"/>
        <v>12</v>
      </c>
      <c r="AZ47" s="56"/>
      <c r="BA47" s="56"/>
      <c r="BB47" s="56"/>
      <c r="BC47" s="56"/>
      <c r="BD47" s="56"/>
      <c r="BE47" s="56"/>
      <c r="BF47" s="39">
        <f t="shared" si="7"/>
        <v>91</v>
      </c>
      <c r="BG47" s="57">
        <f t="shared" si="8"/>
        <v>26</v>
      </c>
      <c r="BH47" s="42" t="s">
        <v>125</v>
      </c>
      <c r="BJ47" s="60"/>
      <c r="BK47" s="60"/>
    </row>
    <row r="48" spans="1:157" s="59" customFormat="1" ht="18" customHeight="1" x14ac:dyDescent="0.25">
      <c r="A48" s="35">
        <v>44</v>
      </c>
      <c r="B48" s="56" t="s">
        <v>397</v>
      </c>
      <c r="C48" s="56" t="s">
        <v>398</v>
      </c>
      <c r="D48" s="35" t="s">
        <v>399</v>
      </c>
      <c r="E48" s="56" t="s">
        <v>376</v>
      </c>
      <c r="F48" s="56" t="s">
        <v>400</v>
      </c>
      <c r="G48" s="56" t="s">
        <v>103</v>
      </c>
      <c r="H48" s="35" t="s">
        <v>98</v>
      </c>
      <c r="I48" s="56" t="s">
        <v>395</v>
      </c>
      <c r="J48" s="35"/>
      <c r="K48" s="37" t="s">
        <v>105</v>
      </c>
      <c r="L48" s="37">
        <v>1977.9</v>
      </c>
      <c r="M48" s="56" t="s">
        <v>138</v>
      </c>
      <c r="N48" s="56" t="s">
        <v>100</v>
      </c>
      <c r="O48" s="57">
        <v>26</v>
      </c>
      <c r="P48" s="57">
        <v>3.3</v>
      </c>
      <c r="Q48" s="57">
        <v>3</v>
      </c>
      <c r="R48" s="57"/>
      <c r="S48" s="57">
        <f t="shared" si="0"/>
        <v>85.8</v>
      </c>
      <c r="T48" s="56"/>
      <c r="U48" s="56">
        <v>2</v>
      </c>
      <c r="V48" s="56">
        <v>11</v>
      </c>
      <c r="W48" s="56"/>
      <c r="X48" s="56"/>
      <c r="Y48" s="39">
        <f t="shared" si="1"/>
        <v>6.6</v>
      </c>
      <c r="Z48" s="56">
        <v>2</v>
      </c>
      <c r="AA48" s="57">
        <v>16.079999999999998</v>
      </c>
      <c r="AB48" s="39">
        <f t="shared" si="2"/>
        <v>85.8</v>
      </c>
      <c r="AC48" s="40">
        <f t="shared" si="3"/>
        <v>26</v>
      </c>
      <c r="AD48" s="56" t="s">
        <v>100</v>
      </c>
      <c r="AE48" s="39">
        <f t="shared" si="20"/>
        <v>3.5</v>
      </c>
      <c r="AF48" s="39">
        <v>3.5</v>
      </c>
      <c r="AG48" s="40"/>
      <c r="AH48" s="58">
        <v>86</v>
      </c>
      <c r="AI48" s="39">
        <f t="shared" si="9"/>
        <v>301</v>
      </c>
      <c r="AJ48" s="40"/>
      <c r="AK48" s="57">
        <f t="shared" si="21"/>
        <v>301</v>
      </c>
      <c r="AL48" s="56"/>
      <c r="AM48" s="56"/>
      <c r="AN48" s="56"/>
      <c r="AO48" s="56"/>
      <c r="AP48" s="40">
        <f t="shared" si="17"/>
        <v>47</v>
      </c>
      <c r="AQ48" s="56">
        <v>47</v>
      </c>
      <c r="AR48" s="57"/>
      <c r="AS48" s="56"/>
      <c r="AT48" s="56"/>
      <c r="AU48" s="56"/>
      <c r="AV48" s="48">
        <f t="shared" si="16"/>
        <v>76</v>
      </c>
      <c r="AW48" s="61">
        <v>76</v>
      </c>
      <c r="AX48" s="41">
        <f t="shared" si="18"/>
        <v>76</v>
      </c>
      <c r="AY48" s="40">
        <f t="shared" si="19"/>
        <v>76</v>
      </c>
      <c r="AZ48" s="56"/>
      <c r="BA48" s="56"/>
      <c r="BB48" s="56"/>
      <c r="BC48" s="56"/>
      <c r="BD48" s="56"/>
      <c r="BE48" s="56"/>
      <c r="BF48" s="39">
        <f t="shared" si="7"/>
        <v>301</v>
      </c>
      <c r="BG48" s="57">
        <f t="shared" si="8"/>
        <v>86</v>
      </c>
      <c r="BH48" s="42" t="s">
        <v>125</v>
      </c>
      <c r="BJ48" s="60"/>
      <c r="BK48" s="60"/>
    </row>
    <row r="49" spans="1:63" s="59" customFormat="1" ht="18" customHeight="1" x14ac:dyDescent="0.25">
      <c r="A49" s="35">
        <v>45</v>
      </c>
      <c r="B49" s="56" t="s">
        <v>401</v>
      </c>
      <c r="C49" s="56" t="s">
        <v>402</v>
      </c>
      <c r="D49" s="35" t="s">
        <v>403</v>
      </c>
      <c r="E49" s="56" t="s">
        <v>376</v>
      </c>
      <c r="F49" s="56" t="s">
        <v>404</v>
      </c>
      <c r="G49" s="56" t="s">
        <v>103</v>
      </c>
      <c r="H49" s="35" t="s">
        <v>98</v>
      </c>
      <c r="I49" s="56" t="s">
        <v>395</v>
      </c>
      <c r="J49" s="35"/>
      <c r="K49" s="37" t="s">
        <v>105</v>
      </c>
      <c r="L49" s="37">
        <v>2002.1</v>
      </c>
      <c r="M49" s="56" t="s">
        <v>405</v>
      </c>
      <c r="N49" s="56" t="s">
        <v>100</v>
      </c>
      <c r="O49" s="57">
        <v>28</v>
      </c>
      <c r="P49" s="57">
        <v>3.3</v>
      </c>
      <c r="Q49" s="57">
        <v>3</v>
      </c>
      <c r="R49" s="57"/>
      <c r="S49" s="57">
        <f t="shared" si="0"/>
        <v>92.399999999999991</v>
      </c>
      <c r="T49" s="56"/>
      <c r="U49" s="56">
        <v>2</v>
      </c>
      <c r="V49" s="56"/>
      <c r="W49" s="56"/>
      <c r="X49" s="56"/>
      <c r="Y49" s="39">
        <f t="shared" si="1"/>
        <v>6.6</v>
      </c>
      <c r="Z49" s="56">
        <v>2</v>
      </c>
      <c r="AA49" s="57">
        <v>16.079999999999998</v>
      </c>
      <c r="AB49" s="39">
        <f t="shared" si="2"/>
        <v>92.399999999999991</v>
      </c>
      <c r="AC49" s="40">
        <f t="shared" si="3"/>
        <v>28</v>
      </c>
      <c r="AD49" s="56" t="s">
        <v>100</v>
      </c>
      <c r="AE49" s="39">
        <f t="shared" si="20"/>
        <v>5</v>
      </c>
      <c r="AF49" s="39">
        <v>5</v>
      </c>
      <c r="AG49" s="40"/>
      <c r="AH49" s="58">
        <v>97</v>
      </c>
      <c r="AI49" s="39">
        <f t="shared" si="9"/>
        <v>485</v>
      </c>
      <c r="AJ49" s="40"/>
      <c r="AK49" s="57">
        <f t="shared" si="21"/>
        <v>485</v>
      </c>
      <c r="AL49" s="56"/>
      <c r="AM49" s="56"/>
      <c r="AN49" s="56"/>
      <c r="AO49" s="56"/>
      <c r="AP49" s="40">
        <f t="shared" si="17"/>
        <v>121</v>
      </c>
      <c r="AQ49" s="61">
        <v>14</v>
      </c>
      <c r="AR49" s="62">
        <v>35</v>
      </c>
      <c r="AS49" s="61">
        <v>72</v>
      </c>
      <c r="AT49" s="56"/>
      <c r="AU49" s="56"/>
      <c r="AV49" s="40">
        <f t="shared" si="16"/>
        <v>105.5</v>
      </c>
      <c r="AW49" s="56">
        <v>105.5</v>
      </c>
      <c r="AX49" s="41">
        <f t="shared" si="18"/>
        <v>105.5</v>
      </c>
      <c r="AY49" s="40">
        <f t="shared" si="19"/>
        <v>105.5</v>
      </c>
      <c r="AZ49" s="56"/>
      <c r="BA49" s="56"/>
      <c r="BB49" s="56"/>
      <c r="BC49" s="56"/>
      <c r="BD49" s="56"/>
      <c r="BE49" s="56"/>
      <c r="BF49" s="39">
        <f t="shared" si="7"/>
        <v>485</v>
      </c>
      <c r="BG49" s="57">
        <f t="shared" si="8"/>
        <v>97</v>
      </c>
      <c r="BH49" s="42" t="s">
        <v>125</v>
      </c>
      <c r="BJ49" s="60"/>
      <c r="BK49" s="60"/>
    </row>
    <row r="50" spans="1:63" s="59" customFormat="1" ht="18" customHeight="1" x14ac:dyDescent="0.25">
      <c r="A50" s="35">
        <v>46</v>
      </c>
      <c r="B50" s="56" t="s">
        <v>406</v>
      </c>
      <c r="C50" s="56" t="s">
        <v>407</v>
      </c>
      <c r="D50" s="35" t="s">
        <v>403</v>
      </c>
      <c r="E50" s="56" t="s">
        <v>376</v>
      </c>
      <c r="F50" s="56" t="s">
        <v>408</v>
      </c>
      <c r="G50" s="56" t="s">
        <v>103</v>
      </c>
      <c r="H50" s="35" t="s">
        <v>98</v>
      </c>
      <c r="I50" s="56" t="s">
        <v>409</v>
      </c>
      <c r="J50" s="35" t="s">
        <v>121</v>
      </c>
      <c r="K50" s="37" t="s">
        <v>99</v>
      </c>
      <c r="L50" s="37" t="s">
        <v>289</v>
      </c>
      <c r="M50" s="56" t="s">
        <v>112</v>
      </c>
      <c r="N50" s="56" t="s">
        <v>100</v>
      </c>
      <c r="O50" s="57">
        <v>42</v>
      </c>
      <c r="P50" s="57">
        <v>7</v>
      </c>
      <c r="Q50" s="57">
        <v>6.6</v>
      </c>
      <c r="R50" s="57"/>
      <c r="S50" s="57">
        <f t="shared" si="0"/>
        <v>294</v>
      </c>
      <c r="T50" s="56">
        <v>4</v>
      </c>
      <c r="U50" s="56">
        <v>2</v>
      </c>
      <c r="V50" s="56"/>
      <c r="W50" s="56"/>
      <c r="X50" s="56"/>
      <c r="Y50" s="39">
        <f t="shared" si="1"/>
        <v>14</v>
      </c>
      <c r="Z50" s="56">
        <v>2</v>
      </c>
      <c r="AA50" s="56"/>
      <c r="AB50" s="39">
        <f t="shared" si="2"/>
        <v>294</v>
      </c>
      <c r="AC50" s="40">
        <f t="shared" si="3"/>
        <v>42</v>
      </c>
      <c r="AD50" s="56" t="s">
        <v>100</v>
      </c>
      <c r="AE50" s="39">
        <f t="shared" si="20"/>
        <v>6.5</v>
      </c>
      <c r="AF50" s="39">
        <v>6.5</v>
      </c>
      <c r="AG50" s="40"/>
      <c r="AH50" s="58">
        <v>298.02</v>
      </c>
      <c r="AI50" s="39">
        <f t="shared" si="9"/>
        <v>1937.1299999999999</v>
      </c>
      <c r="AJ50" s="40"/>
      <c r="AK50" s="57">
        <f t="shared" si="21"/>
        <v>1937.1299999999999</v>
      </c>
      <c r="AL50" s="56"/>
      <c r="AM50" s="56"/>
      <c r="AN50" s="56"/>
      <c r="AO50" s="56"/>
      <c r="AP50" s="40">
        <f t="shared" si="17"/>
        <v>157.30000000000001</v>
      </c>
      <c r="AQ50" s="56"/>
      <c r="AR50" s="57">
        <v>157.30000000000001</v>
      </c>
      <c r="AS50" s="56"/>
      <c r="AT50" s="56"/>
      <c r="AU50" s="56"/>
      <c r="AV50" s="48">
        <f t="shared" si="16"/>
        <v>157.30000000000001</v>
      </c>
      <c r="AW50" s="61">
        <v>157.30000000000001</v>
      </c>
      <c r="AX50" s="41">
        <f t="shared" si="18"/>
        <v>157.30000000000001</v>
      </c>
      <c r="AY50" s="40">
        <f t="shared" si="19"/>
        <v>157.30000000000001</v>
      </c>
      <c r="AZ50" s="56"/>
      <c r="BA50" s="56"/>
      <c r="BB50" s="56"/>
      <c r="BC50" s="56"/>
      <c r="BD50" s="56"/>
      <c r="BE50" s="56"/>
      <c r="BF50" s="39">
        <f t="shared" si="7"/>
        <v>1937.1299999999999</v>
      </c>
      <c r="BG50" s="57">
        <f t="shared" si="8"/>
        <v>298.02</v>
      </c>
      <c r="BH50" s="42" t="s">
        <v>125</v>
      </c>
      <c r="BJ50" s="60"/>
      <c r="BK50" s="60"/>
    </row>
    <row r="51" spans="1:63" s="59" customFormat="1" ht="18" customHeight="1" x14ac:dyDescent="0.25">
      <c r="A51" s="35">
        <v>47</v>
      </c>
      <c r="B51" s="56" t="s">
        <v>410</v>
      </c>
      <c r="C51" s="56" t="s">
        <v>411</v>
      </c>
      <c r="D51" s="35" t="s">
        <v>403</v>
      </c>
      <c r="E51" s="56" t="s">
        <v>376</v>
      </c>
      <c r="F51" s="56" t="s">
        <v>412</v>
      </c>
      <c r="G51" s="56" t="s">
        <v>103</v>
      </c>
      <c r="H51" s="35" t="s">
        <v>98</v>
      </c>
      <c r="I51" s="56" t="s">
        <v>409</v>
      </c>
      <c r="J51" s="35" t="s">
        <v>121</v>
      </c>
      <c r="K51" s="37" t="s">
        <v>99</v>
      </c>
      <c r="L51" s="37" t="s">
        <v>289</v>
      </c>
      <c r="M51" s="56" t="s">
        <v>112</v>
      </c>
      <c r="N51" s="56" t="s">
        <v>100</v>
      </c>
      <c r="O51" s="57">
        <v>42</v>
      </c>
      <c r="P51" s="57">
        <v>7</v>
      </c>
      <c r="Q51" s="57">
        <v>6.6</v>
      </c>
      <c r="R51" s="57"/>
      <c r="S51" s="57">
        <f t="shared" si="0"/>
        <v>294</v>
      </c>
      <c r="T51" s="56">
        <v>4</v>
      </c>
      <c r="U51" s="56">
        <v>2</v>
      </c>
      <c r="V51" s="56"/>
      <c r="W51" s="56"/>
      <c r="X51" s="56"/>
      <c r="Y51" s="39">
        <f t="shared" si="1"/>
        <v>14</v>
      </c>
      <c r="Z51" s="56">
        <v>2</v>
      </c>
      <c r="AA51" s="56"/>
      <c r="AB51" s="39">
        <f t="shared" si="2"/>
        <v>294</v>
      </c>
      <c r="AC51" s="40">
        <f t="shared" si="3"/>
        <v>42</v>
      </c>
      <c r="AD51" s="56" t="s">
        <v>100</v>
      </c>
      <c r="AE51" s="39">
        <f t="shared" si="20"/>
        <v>6.5</v>
      </c>
      <c r="AF51" s="39">
        <v>6.5</v>
      </c>
      <c r="AG51" s="40"/>
      <c r="AH51" s="58">
        <v>298</v>
      </c>
      <c r="AI51" s="39">
        <f t="shared" si="9"/>
        <v>1937</v>
      </c>
      <c r="AJ51" s="40"/>
      <c r="AK51" s="57">
        <f t="shared" si="21"/>
        <v>1937</v>
      </c>
      <c r="AL51" s="56"/>
      <c r="AM51" s="56"/>
      <c r="AN51" s="56"/>
      <c r="AO51" s="56"/>
      <c r="AP51" s="40">
        <f t="shared" si="17"/>
        <v>138</v>
      </c>
      <c r="AQ51" s="56"/>
      <c r="AR51" s="57">
        <v>138</v>
      </c>
      <c r="AS51" s="56"/>
      <c r="AT51" s="56"/>
      <c r="AU51" s="56"/>
      <c r="AV51" s="48">
        <f t="shared" si="16"/>
        <v>138</v>
      </c>
      <c r="AW51" s="61">
        <v>138</v>
      </c>
      <c r="AX51" s="41">
        <f t="shared" si="18"/>
        <v>138</v>
      </c>
      <c r="AY51" s="40">
        <f t="shared" si="19"/>
        <v>138</v>
      </c>
      <c r="AZ51" s="56"/>
      <c r="BA51" s="56"/>
      <c r="BB51" s="56"/>
      <c r="BC51" s="56"/>
      <c r="BD51" s="56"/>
      <c r="BE51" s="56"/>
      <c r="BF51" s="39">
        <f t="shared" si="7"/>
        <v>1937</v>
      </c>
      <c r="BG51" s="57">
        <f t="shared" si="8"/>
        <v>298</v>
      </c>
      <c r="BH51" s="42" t="s">
        <v>125</v>
      </c>
      <c r="BJ51" s="60"/>
      <c r="BK51" s="60"/>
    </row>
    <row r="52" spans="1:63" s="59" customFormat="1" ht="18" customHeight="1" x14ac:dyDescent="0.25">
      <c r="A52" s="35">
        <v>48</v>
      </c>
      <c r="B52" s="56" t="s">
        <v>413</v>
      </c>
      <c r="C52" s="56" t="s">
        <v>414</v>
      </c>
      <c r="D52" s="35" t="s">
        <v>415</v>
      </c>
      <c r="E52" s="56" t="s">
        <v>376</v>
      </c>
      <c r="F52" s="56" t="s">
        <v>367</v>
      </c>
      <c r="G52" s="56" t="s">
        <v>103</v>
      </c>
      <c r="H52" s="35" t="s">
        <v>98</v>
      </c>
      <c r="I52" s="56" t="s">
        <v>416</v>
      </c>
      <c r="J52" s="35" t="s">
        <v>121</v>
      </c>
      <c r="K52" s="37" t="s">
        <v>99</v>
      </c>
      <c r="L52" s="37" t="s">
        <v>417</v>
      </c>
      <c r="M52" s="56" t="s">
        <v>112</v>
      </c>
      <c r="N52" s="56" t="s">
        <v>101</v>
      </c>
      <c r="O52" s="57">
        <v>42</v>
      </c>
      <c r="P52" s="57">
        <v>6.6</v>
      </c>
      <c r="Q52" s="57">
        <v>6</v>
      </c>
      <c r="R52" s="57"/>
      <c r="S52" s="57">
        <f t="shared" si="0"/>
        <v>277.2</v>
      </c>
      <c r="T52" s="56">
        <v>4</v>
      </c>
      <c r="U52" s="56">
        <v>2</v>
      </c>
      <c r="V52" s="56"/>
      <c r="W52" s="56"/>
      <c r="X52" s="56"/>
      <c r="Y52" s="39">
        <f t="shared" si="1"/>
        <v>13.2</v>
      </c>
      <c r="Z52" s="56">
        <v>2</v>
      </c>
      <c r="AA52" s="56"/>
      <c r="AB52" s="39">
        <f t="shared" si="2"/>
        <v>277.2</v>
      </c>
      <c r="AC52" s="40">
        <f t="shared" si="3"/>
        <v>42</v>
      </c>
      <c r="AD52" s="56" t="s">
        <v>418</v>
      </c>
      <c r="AE52" s="39">
        <f t="shared" si="20"/>
        <v>6.6</v>
      </c>
      <c r="AF52" s="39">
        <v>6.6</v>
      </c>
      <c r="AG52" s="40"/>
      <c r="AH52" s="58">
        <v>148</v>
      </c>
      <c r="AI52" s="39">
        <f t="shared" si="9"/>
        <v>976.8</v>
      </c>
      <c r="AJ52" s="40">
        <f>6.6*7*2</f>
        <v>92.399999999999991</v>
      </c>
      <c r="AK52" s="57">
        <f t="shared" si="21"/>
        <v>884.4</v>
      </c>
      <c r="AL52" s="56"/>
      <c r="AM52" s="56"/>
      <c r="AN52" s="56"/>
      <c r="AO52" s="56"/>
      <c r="AP52" s="40">
        <f t="shared" si="17"/>
        <v>228</v>
      </c>
      <c r="AQ52" s="56"/>
      <c r="AR52" s="57">
        <v>228</v>
      </c>
      <c r="AS52" s="56"/>
      <c r="AT52" s="56"/>
      <c r="AU52" s="56"/>
      <c r="AV52" s="40">
        <f t="shared" si="16"/>
        <v>208</v>
      </c>
      <c r="AW52" s="56"/>
      <c r="AX52" s="41"/>
      <c r="AY52" s="40"/>
      <c r="AZ52" s="56">
        <v>208</v>
      </c>
      <c r="BA52" s="56"/>
      <c r="BB52" s="56"/>
      <c r="BC52" s="56"/>
      <c r="BD52" s="56"/>
      <c r="BE52" s="56"/>
      <c r="BF52" s="39">
        <f t="shared" si="7"/>
        <v>976.8</v>
      </c>
      <c r="BG52" s="57">
        <f t="shared" si="8"/>
        <v>148</v>
      </c>
      <c r="BH52" s="42" t="s">
        <v>125</v>
      </c>
      <c r="BJ52" s="60"/>
      <c r="BK52" s="60"/>
    </row>
    <row r="53" spans="1:63" s="59" customFormat="1" ht="18" customHeight="1" x14ac:dyDescent="0.25">
      <c r="A53" s="35">
        <v>49</v>
      </c>
      <c r="B53" s="56" t="s">
        <v>419</v>
      </c>
      <c r="C53" s="56" t="s">
        <v>420</v>
      </c>
      <c r="D53" s="35" t="s">
        <v>415</v>
      </c>
      <c r="E53" s="56" t="s">
        <v>376</v>
      </c>
      <c r="F53" s="56" t="s">
        <v>367</v>
      </c>
      <c r="G53" s="56" t="s">
        <v>103</v>
      </c>
      <c r="H53" s="35" t="s">
        <v>98</v>
      </c>
      <c r="I53" s="56" t="s">
        <v>421</v>
      </c>
      <c r="J53" s="35" t="s">
        <v>121</v>
      </c>
      <c r="K53" s="37" t="s">
        <v>99</v>
      </c>
      <c r="L53" s="37" t="s">
        <v>417</v>
      </c>
      <c r="M53" s="56">
        <v>13</v>
      </c>
      <c r="N53" s="56" t="s">
        <v>101</v>
      </c>
      <c r="O53" s="57">
        <v>13</v>
      </c>
      <c r="P53" s="57">
        <v>6.6</v>
      </c>
      <c r="Q53" s="57">
        <v>6</v>
      </c>
      <c r="R53" s="57"/>
      <c r="S53" s="57">
        <f t="shared" si="0"/>
        <v>85.8</v>
      </c>
      <c r="T53" s="56">
        <v>4</v>
      </c>
      <c r="U53" s="56">
        <v>2</v>
      </c>
      <c r="V53" s="56"/>
      <c r="W53" s="56"/>
      <c r="X53" s="56"/>
      <c r="Y53" s="39">
        <f t="shared" si="1"/>
        <v>13.2</v>
      </c>
      <c r="Z53" s="56">
        <v>2</v>
      </c>
      <c r="AA53" s="56"/>
      <c r="AB53" s="39">
        <f t="shared" si="2"/>
        <v>85.8</v>
      </c>
      <c r="AC53" s="40">
        <f t="shared" si="3"/>
        <v>13</v>
      </c>
      <c r="AD53" s="56" t="s">
        <v>418</v>
      </c>
      <c r="AE53" s="39">
        <f t="shared" si="20"/>
        <v>6.6</v>
      </c>
      <c r="AF53" s="39">
        <v>6.6</v>
      </c>
      <c r="AG53" s="40"/>
      <c r="AH53" s="58">
        <v>22.4</v>
      </c>
      <c r="AI53" s="39">
        <f t="shared" si="9"/>
        <v>147.83999999999997</v>
      </c>
      <c r="AJ53" s="40">
        <f>6.6*7*2</f>
        <v>92.399999999999991</v>
      </c>
      <c r="AK53" s="57">
        <f t="shared" si="21"/>
        <v>55.439999999999984</v>
      </c>
      <c r="AL53" s="56"/>
      <c r="AM53" s="56"/>
      <c r="AN53" s="56"/>
      <c r="AO53" s="56"/>
      <c r="AP53" s="40">
        <f t="shared" si="17"/>
        <v>46</v>
      </c>
      <c r="AQ53" s="56"/>
      <c r="AR53" s="57">
        <v>46</v>
      </c>
      <c r="AS53" s="56"/>
      <c r="AT53" s="56"/>
      <c r="AU53" s="56"/>
      <c r="AV53" s="40">
        <f t="shared" si="16"/>
        <v>46</v>
      </c>
      <c r="AW53" s="56"/>
      <c r="AX53" s="41"/>
      <c r="AY53" s="40"/>
      <c r="AZ53" s="56">
        <v>46</v>
      </c>
      <c r="BA53" s="56"/>
      <c r="BB53" s="56"/>
      <c r="BC53" s="56"/>
      <c r="BD53" s="56"/>
      <c r="BE53" s="56"/>
      <c r="BF53" s="39">
        <f t="shared" si="7"/>
        <v>147.83999999999997</v>
      </c>
      <c r="BG53" s="57">
        <f t="shared" si="8"/>
        <v>22.4</v>
      </c>
      <c r="BH53" s="42" t="s">
        <v>125</v>
      </c>
      <c r="BJ53" s="60"/>
      <c r="BK53" s="60"/>
    </row>
    <row r="54" spans="1:63" s="59" customFormat="1" ht="18" customHeight="1" x14ac:dyDescent="0.25">
      <c r="A54" s="35">
        <v>50</v>
      </c>
      <c r="B54" s="56" t="s">
        <v>422</v>
      </c>
      <c r="C54" s="56" t="s">
        <v>423</v>
      </c>
      <c r="D54" s="35" t="s">
        <v>415</v>
      </c>
      <c r="E54" s="56" t="s">
        <v>376</v>
      </c>
      <c r="F54" s="56" t="s">
        <v>367</v>
      </c>
      <c r="G54" s="56" t="s">
        <v>103</v>
      </c>
      <c r="H54" s="35" t="s">
        <v>98</v>
      </c>
      <c r="I54" s="56" t="s">
        <v>424</v>
      </c>
      <c r="J54" s="35" t="s">
        <v>121</v>
      </c>
      <c r="K54" s="37" t="s">
        <v>99</v>
      </c>
      <c r="L54" s="37" t="s">
        <v>425</v>
      </c>
      <c r="M54" s="56" t="s">
        <v>112</v>
      </c>
      <c r="N54" s="56" t="s">
        <v>101</v>
      </c>
      <c r="O54" s="57">
        <v>42</v>
      </c>
      <c r="P54" s="57">
        <v>6.6</v>
      </c>
      <c r="Q54" s="57">
        <v>6</v>
      </c>
      <c r="R54" s="57"/>
      <c r="S54" s="57">
        <f t="shared" si="0"/>
        <v>277.2</v>
      </c>
      <c r="T54" s="56">
        <v>4</v>
      </c>
      <c r="U54" s="56">
        <v>2</v>
      </c>
      <c r="V54" s="56"/>
      <c r="W54" s="56"/>
      <c r="X54" s="56"/>
      <c r="Y54" s="39">
        <f t="shared" si="1"/>
        <v>13.2</v>
      </c>
      <c r="Z54" s="56">
        <v>2</v>
      </c>
      <c r="AA54" s="56"/>
      <c r="AB54" s="39">
        <f t="shared" si="2"/>
        <v>277.2</v>
      </c>
      <c r="AC54" s="40">
        <f t="shared" si="3"/>
        <v>42</v>
      </c>
      <c r="AD54" s="56" t="s">
        <v>418</v>
      </c>
      <c r="AE54" s="39">
        <f t="shared" si="20"/>
        <v>6.6</v>
      </c>
      <c r="AF54" s="39">
        <v>6.6</v>
      </c>
      <c r="AG54" s="40"/>
      <c r="AH54" s="58">
        <v>148</v>
      </c>
      <c r="AI54" s="39">
        <f t="shared" si="9"/>
        <v>976.8</v>
      </c>
      <c r="AJ54" s="40">
        <f>6.6*7*2</f>
        <v>92.399999999999991</v>
      </c>
      <c r="AK54" s="57">
        <f t="shared" si="21"/>
        <v>884.4</v>
      </c>
      <c r="AL54" s="56"/>
      <c r="AM54" s="56"/>
      <c r="AN54" s="56"/>
      <c r="AO54" s="56"/>
      <c r="AP54" s="40">
        <f t="shared" si="17"/>
        <v>148</v>
      </c>
      <c r="AQ54" s="56"/>
      <c r="AR54" s="57">
        <v>148</v>
      </c>
      <c r="AS54" s="56"/>
      <c r="AT54" s="56"/>
      <c r="AU54" s="56"/>
      <c r="AV54" s="40">
        <f t="shared" si="16"/>
        <v>300</v>
      </c>
      <c r="AW54" s="56"/>
      <c r="AX54" s="41"/>
      <c r="AY54" s="40"/>
      <c r="AZ54" s="56">
        <v>300</v>
      </c>
      <c r="BA54" s="56"/>
      <c r="BB54" s="56"/>
      <c r="BC54" s="56"/>
      <c r="BD54" s="56"/>
      <c r="BE54" s="56"/>
      <c r="BF54" s="39">
        <f t="shared" si="7"/>
        <v>976.8</v>
      </c>
      <c r="BG54" s="57">
        <f t="shared" si="8"/>
        <v>148</v>
      </c>
      <c r="BH54" s="42" t="s">
        <v>125</v>
      </c>
      <c r="BJ54" s="60"/>
      <c r="BK54" s="60"/>
    </row>
    <row r="55" spans="1:63" s="59" customFormat="1" ht="18" customHeight="1" x14ac:dyDescent="0.25">
      <c r="A55" s="35">
        <v>51</v>
      </c>
      <c r="B55" s="56" t="s">
        <v>426</v>
      </c>
      <c r="C55" s="56" t="s">
        <v>427</v>
      </c>
      <c r="D55" s="35" t="s">
        <v>428</v>
      </c>
      <c r="E55" s="56" t="s">
        <v>376</v>
      </c>
      <c r="F55" s="56" t="s">
        <v>367</v>
      </c>
      <c r="G55" s="56" t="s">
        <v>103</v>
      </c>
      <c r="H55" s="35" t="s">
        <v>98</v>
      </c>
      <c r="I55" s="56" t="s">
        <v>429</v>
      </c>
      <c r="J55" s="35" t="s">
        <v>121</v>
      </c>
      <c r="K55" s="37" t="s">
        <v>99</v>
      </c>
      <c r="L55" s="37" t="s">
        <v>425</v>
      </c>
      <c r="M55" s="56" t="s">
        <v>371</v>
      </c>
      <c r="N55" s="56" t="s">
        <v>101</v>
      </c>
      <c r="O55" s="57">
        <v>56</v>
      </c>
      <c r="P55" s="57">
        <v>6.6</v>
      </c>
      <c r="Q55" s="57">
        <v>6</v>
      </c>
      <c r="R55" s="57"/>
      <c r="S55" s="57">
        <f t="shared" si="0"/>
        <v>369.59999999999997</v>
      </c>
      <c r="T55" s="56">
        <v>4</v>
      </c>
      <c r="U55" s="56">
        <v>2</v>
      </c>
      <c r="V55" s="56"/>
      <c r="W55" s="56"/>
      <c r="X55" s="56"/>
      <c r="Y55" s="39">
        <f t="shared" si="1"/>
        <v>13.2</v>
      </c>
      <c r="Z55" s="56">
        <v>2</v>
      </c>
      <c r="AA55" s="56"/>
      <c r="AB55" s="39">
        <f t="shared" si="2"/>
        <v>369.59999999999997</v>
      </c>
      <c r="AC55" s="40">
        <f t="shared" si="3"/>
        <v>56</v>
      </c>
      <c r="AD55" s="56" t="s">
        <v>418</v>
      </c>
      <c r="AE55" s="39">
        <f t="shared" si="20"/>
        <v>6.6</v>
      </c>
      <c r="AF55" s="39">
        <v>6.6</v>
      </c>
      <c r="AG55" s="40"/>
      <c r="AH55" s="58">
        <v>144</v>
      </c>
      <c r="AI55" s="39">
        <f t="shared" si="9"/>
        <v>950.4</v>
      </c>
      <c r="AJ55" s="40">
        <f>6.6*7*2</f>
        <v>92.399999999999991</v>
      </c>
      <c r="AK55" s="57">
        <f t="shared" si="21"/>
        <v>858</v>
      </c>
      <c r="AL55" s="56"/>
      <c r="AM55" s="56"/>
      <c r="AN55" s="56"/>
      <c r="AO55" s="56"/>
      <c r="AP55" s="40">
        <f t="shared" si="17"/>
        <v>60</v>
      </c>
      <c r="AQ55" s="56"/>
      <c r="AR55" s="57">
        <v>60</v>
      </c>
      <c r="AS55" s="56"/>
      <c r="AT55" s="56"/>
      <c r="AU55" s="56"/>
      <c r="AV55" s="40">
        <f t="shared" si="16"/>
        <v>120</v>
      </c>
      <c r="AW55" s="56"/>
      <c r="AX55" s="41"/>
      <c r="AY55" s="40"/>
      <c r="AZ55" s="56">
        <v>120</v>
      </c>
      <c r="BA55" s="56"/>
      <c r="BB55" s="56"/>
      <c r="BC55" s="56"/>
      <c r="BD55" s="56"/>
      <c r="BE55" s="56"/>
      <c r="BF55" s="39">
        <f t="shared" si="7"/>
        <v>950.4</v>
      </c>
      <c r="BG55" s="57">
        <f t="shared" si="8"/>
        <v>144</v>
      </c>
      <c r="BH55" s="42" t="s">
        <v>125</v>
      </c>
      <c r="BJ55" s="60"/>
      <c r="BK55" s="60"/>
    </row>
    <row r="56" spans="1:63" s="59" customFormat="1" ht="18" customHeight="1" x14ac:dyDescent="0.25">
      <c r="A56" s="35">
        <v>52</v>
      </c>
      <c r="B56" s="56" t="s">
        <v>430</v>
      </c>
      <c r="C56" s="56" t="s">
        <v>431</v>
      </c>
      <c r="D56" s="35" t="s">
        <v>375</v>
      </c>
      <c r="E56" s="56" t="s">
        <v>376</v>
      </c>
      <c r="F56" s="56" t="s">
        <v>136</v>
      </c>
      <c r="G56" s="56" t="s">
        <v>103</v>
      </c>
      <c r="H56" s="35" t="s">
        <v>98</v>
      </c>
      <c r="I56" s="56" t="s">
        <v>432</v>
      </c>
      <c r="J56" s="35" t="s">
        <v>149</v>
      </c>
      <c r="K56" s="37" t="s">
        <v>115</v>
      </c>
      <c r="L56" s="37" t="s">
        <v>433</v>
      </c>
      <c r="M56" s="56" t="s">
        <v>434</v>
      </c>
      <c r="N56" s="56" t="s">
        <v>100</v>
      </c>
      <c r="O56" s="57">
        <v>19</v>
      </c>
      <c r="P56" s="57">
        <v>4.5999999999999996</v>
      </c>
      <c r="Q56" s="57">
        <v>4</v>
      </c>
      <c r="R56" s="57"/>
      <c r="S56" s="57">
        <f t="shared" si="0"/>
        <v>87.399999999999991</v>
      </c>
      <c r="T56" s="56">
        <v>4</v>
      </c>
      <c r="U56" s="56">
        <v>2</v>
      </c>
      <c r="V56" s="56"/>
      <c r="W56" s="56"/>
      <c r="X56" s="56"/>
      <c r="Y56" s="39">
        <f t="shared" si="1"/>
        <v>9.1999999999999993</v>
      </c>
      <c r="Z56" s="56">
        <v>2</v>
      </c>
      <c r="AA56" s="56"/>
      <c r="AB56" s="39">
        <f t="shared" si="2"/>
        <v>87.399999999999991</v>
      </c>
      <c r="AC56" s="40">
        <f t="shared" si="3"/>
        <v>19</v>
      </c>
      <c r="AD56" s="56" t="s">
        <v>101</v>
      </c>
      <c r="AE56" s="39">
        <f t="shared" si="20"/>
        <v>5</v>
      </c>
      <c r="AF56" s="39">
        <v>5</v>
      </c>
      <c r="AG56" s="40"/>
      <c r="AH56" s="58">
        <v>26.4</v>
      </c>
      <c r="AI56" s="39">
        <f t="shared" si="9"/>
        <v>132</v>
      </c>
      <c r="AJ56" s="40">
        <f>AE56*AH56</f>
        <v>132</v>
      </c>
      <c r="AK56" s="56"/>
      <c r="AL56" s="56"/>
      <c r="AM56" s="56"/>
      <c r="AN56" s="56"/>
      <c r="AO56" s="56"/>
      <c r="AP56" s="40">
        <f t="shared" si="17"/>
        <v>30</v>
      </c>
      <c r="AQ56" s="56"/>
      <c r="AR56" s="57"/>
      <c r="AS56" s="56">
        <v>30</v>
      </c>
      <c r="AT56" s="56"/>
      <c r="AU56" s="56"/>
      <c r="AV56" s="40">
        <f t="shared" si="16"/>
        <v>30</v>
      </c>
      <c r="AW56" s="56">
        <v>30</v>
      </c>
      <c r="AX56" s="41">
        <f>AW56</f>
        <v>30</v>
      </c>
      <c r="AY56" s="40">
        <f>AW56</f>
        <v>30</v>
      </c>
      <c r="AZ56" s="56"/>
      <c r="BA56" s="56"/>
      <c r="BB56" s="56"/>
      <c r="BC56" s="56"/>
      <c r="BD56" s="56"/>
      <c r="BE56" s="56"/>
      <c r="BF56" s="39">
        <f t="shared" si="7"/>
        <v>132</v>
      </c>
      <c r="BG56" s="57">
        <f t="shared" si="8"/>
        <v>26.4</v>
      </c>
      <c r="BH56" s="42" t="s">
        <v>125</v>
      </c>
      <c r="BJ56" s="60"/>
      <c r="BK56" s="60"/>
    </row>
    <row r="57" spans="1:63" s="59" customFormat="1" ht="18" customHeight="1" x14ac:dyDescent="0.25">
      <c r="A57" s="35">
        <v>53</v>
      </c>
      <c r="B57" s="56" t="s">
        <v>435</v>
      </c>
      <c r="C57" s="56" t="s">
        <v>436</v>
      </c>
      <c r="D57" s="35" t="s">
        <v>437</v>
      </c>
      <c r="E57" s="56" t="s">
        <v>376</v>
      </c>
      <c r="F57" s="56" t="s">
        <v>438</v>
      </c>
      <c r="G57" s="56" t="s">
        <v>103</v>
      </c>
      <c r="H57" s="35" t="s">
        <v>98</v>
      </c>
      <c r="I57" s="56" t="s">
        <v>439</v>
      </c>
      <c r="J57" s="35"/>
      <c r="K57" s="37" t="s">
        <v>105</v>
      </c>
      <c r="L57" s="37" t="s">
        <v>440</v>
      </c>
      <c r="M57" s="56" t="s">
        <v>441</v>
      </c>
      <c r="N57" s="56" t="s">
        <v>100</v>
      </c>
      <c r="O57" s="57">
        <v>21</v>
      </c>
      <c r="P57" s="57">
        <v>3.3</v>
      </c>
      <c r="Q57" s="57">
        <v>3</v>
      </c>
      <c r="R57" s="57"/>
      <c r="S57" s="57">
        <f t="shared" si="0"/>
        <v>69.3</v>
      </c>
      <c r="T57" s="56">
        <v>4</v>
      </c>
      <c r="U57" s="56">
        <v>2</v>
      </c>
      <c r="V57" s="56"/>
      <c r="W57" s="56"/>
      <c r="X57" s="56"/>
      <c r="Y57" s="39">
        <f t="shared" si="1"/>
        <v>6.6</v>
      </c>
      <c r="Z57" s="56">
        <v>2</v>
      </c>
      <c r="AA57" s="56"/>
      <c r="AB57" s="39">
        <f t="shared" si="2"/>
        <v>69.3</v>
      </c>
      <c r="AC57" s="40">
        <f t="shared" si="3"/>
        <v>21</v>
      </c>
      <c r="AD57" s="56" t="s">
        <v>101</v>
      </c>
      <c r="AE57" s="39">
        <f t="shared" si="20"/>
        <v>4</v>
      </c>
      <c r="AF57" s="39">
        <v>4</v>
      </c>
      <c r="AG57" s="40"/>
      <c r="AH57" s="58">
        <v>38.5</v>
      </c>
      <c r="AI57" s="39">
        <f t="shared" si="9"/>
        <v>154</v>
      </c>
      <c r="AJ57" s="40">
        <f>AE57*AH57</f>
        <v>154</v>
      </c>
      <c r="AK57" s="56"/>
      <c r="AL57" s="56"/>
      <c r="AM57" s="56"/>
      <c r="AN57" s="56"/>
      <c r="AO57" s="56"/>
      <c r="AP57" s="40"/>
      <c r="AQ57" s="56"/>
      <c r="AR57" s="57"/>
      <c r="AS57" s="56"/>
      <c r="AT57" s="56"/>
      <c r="AU57" s="56"/>
      <c r="AV57" s="40"/>
      <c r="AW57" s="56"/>
      <c r="AX57" s="41"/>
      <c r="AY57" s="40"/>
      <c r="AZ57" s="56"/>
      <c r="BA57" s="56"/>
      <c r="BB57" s="56"/>
      <c r="BC57" s="56"/>
      <c r="BD57" s="56">
        <v>13.2</v>
      </c>
      <c r="BE57" s="56"/>
      <c r="BF57" s="39">
        <f t="shared" si="7"/>
        <v>154</v>
      </c>
      <c r="BG57" s="57">
        <f t="shared" si="8"/>
        <v>38.5</v>
      </c>
      <c r="BH57" s="42" t="s">
        <v>125</v>
      </c>
      <c r="BJ57" s="60"/>
      <c r="BK57" s="60"/>
    </row>
    <row r="58" spans="1:63" s="59" customFormat="1" ht="18" customHeight="1" x14ac:dyDescent="0.25">
      <c r="A58" s="35">
        <v>54</v>
      </c>
      <c r="B58" s="56" t="s">
        <v>442</v>
      </c>
      <c r="C58" s="56" t="s">
        <v>443</v>
      </c>
      <c r="D58" s="35" t="s">
        <v>437</v>
      </c>
      <c r="E58" s="56" t="s">
        <v>376</v>
      </c>
      <c r="F58" s="56" t="s">
        <v>444</v>
      </c>
      <c r="G58" s="56" t="s">
        <v>103</v>
      </c>
      <c r="H58" s="35" t="s">
        <v>98</v>
      </c>
      <c r="I58" s="56" t="s">
        <v>439</v>
      </c>
      <c r="J58" s="35" t="s">
        <v>149</v>
      </c>
      <c r="K58" s="37" t="s">
        <v>115</v>
      </c>
      <c r="L58" s="37">
        <v>2006.1</v>
      </c>
      <c r="M58" s="56" t="s">
        <v>132</v>
      </c>
      <c r="N58" s="56" t="s">
        <v>101</v>
      </c>
      <c r="O58" s="57">
        <v>36</v>
      </c>
      <c r="P58" s="57">
        <v>5.6</v>
      </c>
      <c r="Q58" s="57">
        <v>5</v>
      </c>
      <c r="R58" s="57"/>
      <c r="S58" s="57">
        <f t="shared" si="0"/>
        <v>201.6</v>
      </c>
      <c r="T58" s="56">
        <v>4</v>
      </c>
      <c r="U58" s="56">
        <v>2</v>
      </c>
      <c r="V58" s="56"/>
      <c r="W58" s="56"/>
      <c r="X58" s="56"/>
      <c r="Y58" s="39">
        <f t="shared" si="1"/>
        <v>11.2</v>
      </c>
      <c r="Z58" s="56">
        <v>2</v>
      </c>
      <c r="AA58" s="56"/>
      <c r="AB58" s="39">
        <f t="shared" si="2"/>
        <v>201.6</v>
      </c>
      <c r="AC58" s="40">
        <f t="shared" si="3"/>
        <v>36</v>
      </c>
      <c r="AD58" s="56" t="s">
        <v>101</v>
      </c>
      <c r="AE58" s="39">
        <f t="shared" si="20"/>
        <v>6</v>
      </c>
      <c r="AF58" s="39">
        <v>6</v>
      </c>
      <c r="AG58" s="40"/>
      <c r="AH58" s="58">
        <v>35.200000000000003</v>
      </c>
      <c r="AI58" s="39">
        <f t="shared" si="9"/>
        <v>211.20000000000002</v>
      </c>
      <c r="AJ58" s="40">
        <f>AE58*AH58</f>
        <v>211.20000000000002</v>
      </c>
      <c r="AK58" s="56"/>
      <c r="AL58" s="56"/>
      <c r="AM58" s="56"/>
      <c r="AN58" s="56"/>
      <c r="AO58" s="56"/>
      <c r="AP58" s="40"/>
      <c r="AQ58" s="56"/>
      <c r="AR58" s="57"/>
      <c r="AS58" s="56"/>
      <c r="AT58" s="56"/>
      <c r="AU58" s="56"/>
      <c r="AV58" s="48">
        <f>AW58+AZ58+BA58</f>
        <v>6</v>
      </c>
      <c r="AW58" s="61">
        <v>6</v>
      </c>
      <c r="AX58" s="41">
        <f>AW58</f>
        <v>6</v>
      </c>
      <c r="AY58" s="40">
        <f>AW58</f>
        <v>6</v>
      </c>
      <c r="AZ58" s="56"/>
      <c r="BA58" s="56"/>
      <c r="BB58" s="61">
        <v>3</v>
      </c>
      <c r="BC58" s="56"/>
      <c r="BD58" s="56"/>
      <c r="BE58" s="56"/>
      <c r="BF58" s="39">
        <f t="shared" si="7"/>
        <v>211.20000000000002</v>
      </c>
      <c r="BG58" s="57">
        <f t="shared" si="8"/>
        <v>35.200000000000003</v>
      </c>
      <c r="BH58" s="42" t="s">
        <v>125</v>
      </c>
      <c r="BJ58" s="60"/>
      <c r="BK58" s="60"/>
    </row>
    <row r="59" spans="1:63" s="59" customFormat="1" ht="18" customHeight="1" x14ac:dyDescent="0.25">
      <c r="A59" s="35">
        <v>55</v>
      </c>
      <c r="B59" s="56" t="s">
        <v>445</v>
      </c>
      <c r="C59" s="56" t="s">
        <v>446</v>
      </c>
      <c r="D59" s="35" t="s">
        <v>447</v>
      </c>
      <c r="E59" s="56" t="s">
        <v>376</v>
      </c>
      <c r="F59" s="56" t="s">
        <v>448</v>
      </c>
      <c r="G59" s="56" t="s">
        <v>103</v>
      </c>
      <c r="H59" s="35" t="s">
        <v>98</v>
      </c>
      <c r="I59" s="56" t="s">
        <v>449</v>
      </c>
      <c r="J59" s="35" t="s">
        <v>121</v>
      </c>
      <c r="K59" s="37" t="s">
        <v>99</v>
      </c>
      <c r="L59" s="37">
        <v>2017</v>
      </c>
      <c r="M59" s="56" t="s">
        <v>138</v>
      </c>
      <c r="N59" s="56" t="s">
        <v>100</v>
      </c>
      <c r="O59" s="57">
        <v>26</v>
      </c>
      <c r="P59" s="57">
        <v>4.5999999999999996</v>
      </c>
      <c r="Q59" s="57">
        <v>4</v>
      </c>
      <c r="R59" s="57"/>
      <c r="S59" s="57">
        <f t="shared" si="0"/>
        <v>119.6</v>
      </c>
      <c r="T59" s="56">
        <v>4</v>
      </c>
      <c r="U59" s="56">
        <v>2</v>
      </c>
      <c r="V59" s="56"/>
      <c r="W59" s="56"/>
      <c r="X59" s="56"/>
      <c r="Y59" s="39">
        <f t="shared" si="1"/>
        <v>9.1999999999999993</v>
      </c>
      <c r="Z59" s="56">
        <v>2</v>
      </c>
      <c r="AA59" s="56"/>
      <c r="AB59" s="39">
        <f t="shared" si="2"/>
        <v>119.6</v>
      </c>
      <c r="AC59" s="40">
        <f t="shared" si="3"/>
        <v>26</v>
      </c>
      <c r="AD59" s="56" t="s">
        <v>100</v>
      </c>
      <c r="AE59" s="39">
        <f t="shared" si="20"/>
        <v>4.5999999999999996</v>
      </c>
      <c r="AF59" s="39">
        <v>4.5999999999999996</v>
      </c>
      <c r="AG59" s="40"/>
      <c r="AH59" s="63">
        <v>36</v>
      </c>
      <c r="AI59" s="46">
        <f t="shared" si="9"/>
        <v>165.6</v>
      </c>
      <c r="AJ59" s="40"/>
      <c r="AK59" s="62">
        <f>AE59*AH59-AJ59-AL59-AM59</f>
        <v>165.6</v>
      </c>
      <c r="AL59" s="56"/>
      <c r="AM59" s="56"/>
      <c r="AN59" s="39"/>
      <c r="AO59" s="39"/>
      <c r="AP59" s="48">
        <f>AQ59+AR59+AS59</f>
        <v>72</v>
      </c>
      <c r="AQ59" s="56"/>
      <c r="AR59" s="62">
        <v>72</v>
      </c>
      <c r="AS59" s="56"/>
      <c r="AT59" s="56"/>
      <c r="AU59" s="56"/>
      <c r="AV59" s="48">
        <f>AW59+AZ59+BA59</f>
        <v>72</v>
      </c>
      <c r="AW59" s="61">
        <v>72</v>
      </c>
      <c r="AX59" s="41">
        <f>AW59</f>
        <v>72</v>
      </c>
      <c r="AY59" s="40">
        <f>AW59</f>
        <v>72</v>
      </c>
      <c r="AZ59" s="56"/>
      <c r="BA59" s="56"/>
      <c r="BB59" s="56"/>
      <c r="BC59" s="56"/>
      <c r="BD59" s="56"/>
      <c r="BE59" s="56"/>
      <c r="BF59" s="39">
        <f t="shared" si="7"/>
        <v>165.6</v>
      </c>
      <c r="BG59" s="57">
        <f t="shared" si="8"/>
        <v>36</v>
      </c>
      <c r="BH59" s="42" t="s">
        <v>125</v>
      </c>
      <c r="BJ59" s="60"/>
      <c r="BK59" s="60"/>
    </row>
    <row r="60" spans="1:63" s="59" customFormat="1" ht="18" customHeight="1" x14ac:dyDescent="0.25">
      <c r="A60" s="35">
        <v>56</v>
      </c>
      <c r="B60" s="56" t="s">
        <v>450</v>
      </c>
      <c r="C60" s="56" t="s">
        <v>451</v>
      </c>
      <c r="D60" s="56" t="s">
        <v>452</v>
      </c>
      <c r="E60" s="56" t="s">
        <v>453</v>
      </c>
      <c r="F60" s="56" t="s">
        <v>454</v>
      </c>
      <c r="G60" s="56" t="s">
        <v>103</v>
      </c>
      <c r="H60" s="35" t="s">
        <v>455</v>
      </c>
      <c r="I60" s="56" t="s">
        <v>456</v>
      </c>
      <c r="J60" s="35" t="s">
        <v>121</v>
      </c>
      <c r="K60" s="56" t="s">
        <v>114</v>
      </c>
      <c r="L60" s="37">
        <v>2019.6</v>
      </c>
      <c r="M60" s="56" t="s">
        <v>127</v>
      </c>
      <c r="N60" s="56" t="s">
        <v>100</v>
      </c>
      <c r="O60" s="57">
        <v>33</v>
      </c>
      <c r="P60" s="57">
        <v>3.6</v>
      </c>
      <c r="Q60" s="57">
        <v>3</v>
      </c>
      <c r="R60" s="57"/>
      <c r="S60" s="57">
        <f t="shared" si="0"/>
        <v>118.8</v>
      </c>
      <c r="T60" s="56">
        <v>4</v>
      </c>
      <c r="U60" s="56">
        <v>2</v>
      </c>
      <c r="V60" s="56"/>
      <c r="W60" s="56"/>
      <c r="X60" s="56"/>
      <c r="Y60" s="39">
        <f t="shared" si="1"/>
        <v>7.2</v>
      </c>
      <c r="Z60" s="56">
        <v>2</v>
      </c>
      <c r="AA60" s="56"/>
      <c r="AB60" s="39">
        <f t="shared" si="2"/>
        <v>118.8</v>
      </c>
      <c r="AC60" s="40">
        <f t="shared" si="3"/>
        <v>33</v>
      </c>
      <c r="AD60" s="56" t="s">
        <v>100</v>
      </c>
      <c r="AE60" s="39">
        <f t="shared" si="20"/>
        <v>4.5999999999999996</v>
      </c>
      <c r="AF60" s="39">
        <v>4.5999999999999996</v>
      </c>
      <c r="AG60" s="40"/>
      <c r="AH60" s="58">
        <f>20+12</f>
        <v>32</v>
      </c>
      <c r="AI60" s="39">
        <f t="shared" si="9"/>
        <v>147.19999999999999</v>
      </c>
      <c r="AJ60" s="40"/>
      <c r="AK60" s="57">
        <f>AE60*AH60-AJ60-AL60-AM60</f>
        <v>147.19999999999999</v>
      </c>
      <c r="AL60" s="56"/>
      <c r="AM60" s="56"/>
      <c r="AN60" s="56"/>
      <c r="AO60" s="56"/>
      <c r="AP60" s="40">
        <f>AQ60+AR60+AS60</f>
        <v>45</v>
      </c>
      <c r="AQ60" s="56"/>
      <c r="AR60" s="57">
        <v>45</v>
      </c>
      <c r="AS60" s="56"/>
      <c r="AT60" s="56"/>
      <c r="AU60" s="56"/>
      <c r="AV60" s="48">
        <v>49</v>
      </c>
      <c r="AW60" s="61">
        <v>49</v>
      </c>
      <c r="AX60" s="41">
        <f>AW60</f>
        <v>49</v>
      </c>
      <c r="AY60" s="40">
        <f>AW60</f>
        <v>49</v>
      </c>
      <c r="AZ60" s="56"/>
      <c r="BA60" s="56"/>
      <c r="BB60" s="56"/>
      <c r="BC60" s="56"/>
      <c r="BD60" s="56"/>
      <c r="BE60" s="56"/>
      <c r="BF60" s="39">
        <f t="shared" si="7"/>
        <v>147.19999999999999</v>
      </c>
      <c r="BG60" s="57">
        <f t="shared" si="8"/>
        <v>32</v>
      </c>
      <c r="BH60" s="42" t="s">
        <v>125</v>
      </c>
      <c r="BJ60" s="60"/>
      <c r="BK60" s="60"/>
    </row>
    <row r="61" spans="1:63" s="59" customFormat="1" ht="18" customHeight="1" x14ac:dyDescent="0.25">
      <c r="A61" s="35">
        <v>57</v>
      </c>
      <c r="B61" s="56" t="s">
        <v>457</v>
      </c>
      <c r="C61" s="56" t="s">
        <v>458</v>
      </c>
      <c r="D61" s="56" t="s">
        <v>459</v>
      </c>
      <c r="E61" s="56" t="s">
        <v>453</v>
      </c>
      <c r="F61" s="56" t="s">
        <v>460</v>
      </c>
      <c r="G61" s="56" t="s">
        <v>103</v>
      </c>
      <c r="H61" s="35" t="s">
        <v>461</v>
      </c>
      <c r="I61" s="56" t="s">
        <v>456</v>
      </c>
      <c r="J61" s="35" t="s">
        <v>121</v>
      </c>
      <c r="K61" s="56" t="s">
        <v>462</v>
      </c>
      <c r="L61" s="37" t="s">
        <v>463</v>
      </c>
      <c r="M61" s="56" t="s">
        <v>120</v>
      </c>
      <c r="N61" s="56" t="s">
        <v>100</v>
      </c>
      <c r="O61" s="57">
        <v>30</v>
      </c>
      <c r="P61" s="57">
        <v>4.5999999999999996</v>
      </c>
      <c r="Q61" s="57">
        <v>4</v>
      </c>
      <c r="R61" s="57"/>
      <c r="S61" s="57">
        <f t="shared" si="0"/>
        <v>138</v>
      </c>
      <c r="T61" s="56">
        <v>4</v>
      </c>
      <c r="U61" s="56">
        <v>2</v>
      </c>
      <c r="V61" s="56"/>
      <c r="W61" s="56">
        <v>68.5</v>
      </c>
      <c r="X61" s="56"/>
      <c r="Y61" s="39">
        <f t="shared" si="1"/>
        <v>9.1999999999999993</v>
      </c>
      <c r="Z61" s="56">
        <v>2</v>
      </c>
      <c r="AA61" s="56"/>
      <c r="AB61" s="39">
        <f t="shared" si="2"/>
        <v>138</v>
      </c>
      <c r="AC61" s="40">
        <f t="shared" si="3"/>
        <v>30</v>
      </c>
      <c r="AD61" s="56" t="s">
        <v>101</v>
      </c>
      <c r="AE61" s="39">
        <f t="shared" si="20"/>
        <v>5</v>
      </c>
      <c r="AF61" s="39">
        <v>5</v>
      </c>
      <c r="AG61" s="40"/>
      <c r="AH61" s="58">
        <v>42</v>
      </c>
      <c r="AI61" s="39">
        <f t="shared" si="9"/>
        <v>210</v>
      </c>
      <c r="AJ61" s="40">
        <f>AE61*AH61</f>
        <v>210</v>
      </c>
      <c r="AK61" s="56"/>
      <c r="AL61" s="56"/>
      <c r="AM61" s="56"/>
      <c r="AN61" s="56"/>
      <c r="AO61" s="56"/>
      <c r="AP61" s="40">
        <f>AQ61+AR61+AS61</f>
        <v>46</v>
      </c>
      <c r="AQ61" s="56"/>
      <c r="AR61" s="57">
        <v>46</v>
      </c>
      <c r="AS61" s="56"/>
      <c r="AT61" s="56"/>
      <c r="AU61" s="56"/>
      <c r="AV61" s="40">
        <f>AW61+AZ61+BA61</f>
        <v>42</v>
      </c>
      <c r="AW61" s="56">
        <v>42</v>
      </c>
      <c r="AX61" s="41">
        <f>AW61</f>
        <v>42</v>
      </c>
      <c r="AY61" s="40">
        <f>AW61</f>
        <v>42</v>
      </c>
      <c r="AZ61" s="56"/>
      <c r="BA61" s="56"/>
      <c r="BB61" s="56"/>
      <c r="BC61" s="56"/>
      <c r="BD61" s="56"/>
      <c r="BE61" s="56"/>
      <c r="BF61" s="39">
        <f t="shared" si="7"/>
        <v>210</v>
      </c>
      <c r="BG61" s="57">
        <f t="shared" si="8"/>
        <v>42</v>
      </c>
      <c r="BH61" s="42" t="s">
        <v>125</v>
      </c>
      <c r="BJ61" s="60"/>
      <c r="BK61" s="60"/>
    </row>
    <row r="62" spans="1:63" s="59" customFormat="1" ht="18" customHeight="1" x14ac:dyDescent="0.25">
      <c r="A62" s="35">
        <v>58</v>
      </c>
      <c r="B62" s="56" t="s">
        <v>464</v>
      </c>
      <c r="C62" s="56" t="s">
        <v>465</v>
      </c>
      <c r="D62" s="56" t="s">
        <v>452</v>
      </c>
      <c r="E62" s="56" t="s">
        <v>453</v>
      </c>
      <c r="F62" s="56" t="s">
        <v>466</v>
      </c>
      <c r="G62" s="56" t="s">
        <v>103</v>
      </c>
      <c r="H62" s="56" t="s">
        <v>455</v>
      </c>
      <c r="I62" s="56" t="s">
        <v>467</v>
      </c>
      <c r="J62" s="35" t="s">
        <v>121</v>
      </c>
      <c r="K62" s="56" t="s">
        <v>114</v>
      </c>
      <c r="L62" s="37">
        <v>2017</v>
      </c>
      <c r="M62" s="56" t="s">
        <v>147</v>
      </c>
      <c r="N62" s="56" t="s">
        <v>100</v>
      </c>
      <c r="O62" s="57">
        <v>20</v>
      </c>
      <c r="P62" s="57">
        <v>4.5999999999999996</v>
      </c>
      <c r="Q62" s="57">
        <v>4</v>
      </c>
      <c r="R62" s="57"/>
      <c r="S62" s="57">
        <f t="shared" si="0"/>
        <v>92</v>
      </c>
      <c r="T62" s="56">
        <v>4</v>
      </c>
      <c r="U62" s="56">
        <v>2</v>
      </c>
      <c r="V62" s="56"/>
      <c r="W62" s="56"/>
      <c r="X62" s="56"/>
      <c r="Y62" s="39">
        <f t="shared" si="1"/>
        <v>9.1999999999999993</v>
      </c>
      <c r="Z62" s="56">
        <v>2</v>
      </c>
      <c r="AA62" s="56"/>
      <c r="AB62" s="39">
        <f t="shared" si="2"/>
        <v>92</v>
      </c>
      <c r="AC62" s="40">
        <f t="shared" si="3"/>
        <v>20</v>
      </c>
      <c r="AD62" s="56" t="s">
        <v>100</v>
      </c>
      <c r="AE62" s="39">
        <f t="shared" si="20"/>
        <v>4.5999999999999996</v>
      </c>
      <c r="AF62" s="39">
        <v>4.5999999999999996</v>
      </c>
      <c r="AG62" s="40"/>
      <c r="AH62" s="58">
        <v>25</v>
      </c>
      <c r="AI62" s="39">
        <f t="shared" si="9"/>
        <v>114.99999999999999</v>
      </c>
      <c r="AJ62" s="40"/>
      <c r="AK62" s="57">
        <f>AE62*AH62-AJ62-AL62-AM62</f>
        <v>114.99999999999999</v>
      </c>
      <c r="AL62" s="56"/>
      <c r="AM62" s="56"/>
      <c r="AN62" s="56"/>
      <c r="AO62" s="56"/>
      <c r="AP62" s="40"/>
      <c r="AQ62" s="56"/>
      <c r="AR62" s="57"/>
      <c r="AS62" s="56"/>
      <c r="AT62" s="56"/>
      <c r="AU62" s="56"/>
      <c r="AV62" s="40">
        <f>AW62+AZ62+BA62</f>
        <v>16</v>
      </c>
      <c r="AW62" s="56">
        <v>16</v>
      </c>
      <c r="AX62" s="41">
        <f>AW62</f>
        <v>16</v>
      </c>
      <c r="AY62" s="40">
        <f>AW62</f>
        <v>16</v>
      </c>
      <c r="AZ62" s="56"/>
      <c r="BA62" s="56"/>
      <c r="BB62" s="56"/>
      <c r="BC62" s="56"/>
      <c r="BD62" s="56"/>
      <c r="BE62" s="56"/>
      <c r="BF62" s="39">
        <f t="shared" si="7"/>
        <v>114.99999999999999</v>
      </c>
      <c r="BG62" s="57">
        <f t="shared" si="8"/>
        <v>25</v>
      </c>
      <c r="BH62" s="42" t="s">
        <v>125</v>
      </c>
      <c r="BJ62" s="60"/>
      <c r="BK62" s="60"/>
    </row>
    <row r="63" spans="1:63" s="59" customFormat="1" ht="18" customHeight="1" x14ac:dyDescent="0.25">
      <c r="A63" s="35">
        <v>59</v>
      </c>
      <c r="B63" s="56" t="s">
        <v>468</v>
      </c>
      <c r="C63" s="56" t="s">
        <v>469</v>
      </c>
      <c r="D63" s="56" t="s">
        <v>452</v>
      </c>
      <c r="E63" s="56" t="s">
        <v>453</v>
      </c>
      <c r="F63" s="56" t="s">
        <v>460</v>
      </c>
      <c r="G63" s="56" t="s">
        <v>103</v>
      </c>
      <c r="H63" s="56" t="s">
        <v>455</v>
      </c>
      <c r="I63" s="56" t="s">
        <v>470</v>
      </c>
      <c r="J63" s="35"/>
      <c r="K63" s="56" t="s">
        <v>471</v>
      </c>
      <c r="L63" s="56"/>
      <c r="M63" s="56" t="s">
        <v>139</v>
      </c>
      <c r="N63" s="56" t="s">
        <v>100</v>
      </c>
      <c r="O63" s="57">
        <v>24</v>
      </c>
      <c r="P63" s="57">
        <v>5.6</v>
      </c>
      <c r="Q63" s="57">
        <v>5</v>
      </c>
      <c r="R63" s="57"/>
      <c r="S63" s="57">
        <f t="shared" si="0"/>
        <v>134.39999999999998</v>
      </c>
      <c r="T63" s="56">
        <v>4</v>
      </c>
      <c r="U63" s="56">
        <v>2</v>
      </c>
      <c r="V63" s="56"/>
      <c r="W63" s="56"/>
      <c r="X63" s="56"/>
      <c r="Y63" s="39">
        <f t="shared" si="1"/>
        <v>11.2</v>
      </c>
      <c r="Z63" s="56">
        <v>2</v>
      </c>
      <c r="AA63" s="56"/>
      <c r="AB63" s="39">
        <f t="shared" si="2"/>
        <v>134.39999999999998</v>
      </c>
      <c r="AC63" s="40">
        <f t="shared" si="3"/>
        <v>24</v>
      </c>
      <c r="AD63" s="56" t="s">
        <v>101</v>
      </c>
      <c r="AE63" s="39">
        <f t="shared" si="20"/>
        <v>6</v>
      </c>
      <c r="AF63" s="39">
        <v>6</v>
      </c>
      <c r="AG63" s="40"/>
      <c r="AH63" s="58">
        <v>38</v>
      </c>
      <c r="AI63" s="39">
        <f t="shared" si="9"/>
        <v>228</v>
      </c>
      <c r="AJ63" s="40">
        <f>AE63*AH63</f>
        <v>228</v>
      </c>
      <c r="AK63" s="56"/>
      <c r="AL63" s="56"/>
      <c r="AM63" s="56"/>
      <c r="AN63" s="56"/>
      <c r="AO63" s="56"/>
      <c r="AP63" s="40">
        <f>AQ63+AR63+AS63</f>
        <v>11</v>
      </c>
      <c r="AQ63" s="56"/>
      <c r="AR63" s="57">
        <v>11</v>
      </c>
      <c r="AS63" s="56"/>
      <c r="AT63" s="56"/>
      <c r="AU63" s="56"/>
      <c r="AV63" s="40"/>
      <c r="AW63" s="56"/>
      <c r="AX63" s="41"/>
      <c r="AY63" s="40"/>
      <c r="AZ63" s="56"/>
      <c r="BA63" s="56"/>
      <c r="BB63" s="56"/>
      <c r="BC63" s="56"/>
      <c r="BD63" s="56"/>
      <c r="BE63" s="56"/>
      <c r="BF63" s="39">
        <f t="shared" si="7"/>
        <v>228</v>
      </c>
      <c r="BG63" s="57">
        <f t="shared" si="8"/>
        <v>38</v>
      </c>
      <c r="BH63" s="42" t="s">
        <v>125</v>
      </c>
      <c r="BJ63" s="60"/>
      <c r="BK63" s="60"/>
    </row>
    <row r="64" spans="1:63" s="59" customFormat="1" ht="18" customHeight="1" x14ac:dyDescent="0.25">
      <c r="A64" s="35">
        <v>60</v>
      </c>
      <c r="B64" s="56" t="s">
        <v>472</v>
      </c>
      <c r="C64" s="56" t="s">
        <v>473</v>
      </c>
      <c r="D64" s="56" t="s">
        <v>474</v>
      </c>
      <c r="E64" s="56" t="s">
        <v>453</v>
      </c>
      <c r="F64" s="56" t="s">
        <v>475</v>
      </c>
      <c r="G64" s="56" t="s">
        <v>103</v>
      </c>
      <c r="H64" s="56" t="s">
        <v>455</v>
      </c>
      <c r="I64" s="56" t="s">
        <v>389</v>
      </c>
      <c r="J64" s="35" t="s">
        <v>149</v>
      </c>
      <c r="K64" s="56" t="s">
        <v>476</v>
      </c>
      <c r="L64" s="37" t="s">
        <v>378</v>
      </c>
      <c r="M64" s="56" t="s">
        <v>371</v>
      </c>
      <c r="N64" s="56" t="s">
        <v>100</v>
      </c>
      <c r="O64" s="57">
        <v>56</v>
      </c>
      <c r="P64" s="57">
        <v>6.6</v>
      </c>
      <c r="Q64" s="57">
        <v>6</v>
      </c>
      <c r="R64" s="57"/>
      <c r="S64" s="57">
        <f t="shared" si="0"/>
        <v>369.59999999999997</v>
      </c>
      <c r="T64" s="56">
        <v>4</v>
      </c>
      <c r="U64" s="56">
        <v>2</v>
      </c>
      <c r="V64" s="56"/>
      <c r="W64" s="56"/>
      <c r="X64" s="56"/>
      <c r="Y64" s="39">
        <f t="shared" si="1"/>
        <v>13.2</v>
      </c>
      <c r="Z64" s="56">
        <v>2</v>
      </c>
      <c r="AA64" s="57">
        <v>11.64</v>
      </c>
      <c r="AB64" s="39">
        <f t="shared" si="2"/>
        <v>369.59999999999997</v>
      </c>
      <c r="AC64" s="40">
        <f t="shared" si="3"/>
        <v>56</v>
      </c>
      <c r="AD64" s="56" t="s">
        <v>100</v>
      </c>
      <c r="AE64" s="39">
        <f t="shared" si="20"/>
        <v>7</v>
      </c>
      <c r="AF64" s="39">
        <v>7</v>
      </c>
      <c r="AG64" s="40"/>
      <c r="AH64" s="58">
        <v>78</v>
      </c>
      <c r="AI64" s="39">
        <f t="shared" si="9"/>
        <v>546</v>
      </c>
      <c r="AJ64" s="40"/>
      <c r="AK64" s="57">
        <f>AE64*AH64-AJ64-AL64-AM64</f>
        <v>546</v>
      </c>
      <c r="AL64" s="56"/>
      <c r="AM64" s="56"/>
      <c r="AN64" s="56"/>
      <c r="AO64" s="56"/>
      <c r="AP64" s="40">
        <f>AQ64+AR64+AS64</f>
        <v>150</v>
      </c>
      <c r="AQ64" s="56">
        <v>150</v>
      </c>
      <c r="AR64" s="57"/>
      <c r="AS64" s="56"/>
      <c r="AT64" s="56"/>
      <c r="AU64" s="56"/>
      <c r="AV64" s="40">
        <f>AW64+AZ64+BA64</f>
        <v>150</v>
      </c>
      <c r="AW64" s="56"/>
      <c r="AX64" s="41"/>
      <c r="AY64" s="40"/>
      <c r="AZ64" s="61">
        <v>150</v>
      </c>
      <c r="BA64" s="56"/>
      <c r="BB64" s="56"/>
      <c r="BC64" s="56"/>
      <c r="BD64" s="56"/>
      <c r="BE64" s="56"/>
      <c r="BF64" s="39">
        <f t="shared" si="7"/>
        <v>546</v>
      </c>
      <c r="BG64" s="57">
        <f t="shared" si="8"/>
        <v>78</v>
      </c>
      <c r="BH64" s="42" t="s">
        <v>125</v>
      </c>
      <c r="BJ64" s="60"/>
      <c r="BK64" s="60"/>
    </row>
    <row r="65" spans="1:63" s="59" customFormat="1" ht="18" customHeight="1" x14ac:dyDescent="0.25">
      <c r="A65" s="35">
        <v>61</v>
      </c>
      <c r="B65" s="56" t="s">
        <v>477</v>
      </c>
      <c r="C65" s="56" t="s">
        <v>478</v>
      </c>
      <c r="D65" s="56" t="s">
        <v>452</v>
      </c>
      <c r="E65" s="56" t="s">
        <v>453</v>
      </c>
      <c r="F65" s="56" t="s">
        <v>479</v>
      </c>
      <c r="G65" s="56" t="s">
        <v>103</v>
      </c>
      <c r="H65" s="56" t="s">
        <v>455</v>
      </c>
      <c r="I65" s="56" t="s">
        <v>480</v>
      </c>
      <c r="J65" s="35" t="s">
        <v>149</v>
      </c>
      <c r="K65" s="56" t="s">
        <v>476</v>
      </c>
      <c r="L65" s="37" t="s">
        <v>378</v>
      </c>
      <c r="M65" s="56" t="s">
        <v>481</v>
      </c>
      <c r="N65" s="56" t="s">
        <v>100</v>
      </c>
      <c r="O65" s="57">
        <v>36</v>
      </c>
      <c r="P65" s="57">
        <v>5.6</v>
      </c>
      <c r="Q65" s="57">
        <v>5</v>
      </c>
      <c r="R65" s="57"/>
      <c r="S65" s="57">
        <f t="shared" si="0"/>
        <v>201.6</v>
      </c>
      <c r="T65" s="56">
        <v>4</v>
      </c>
      <c r="U65" s="56">
        <v>2</v>
      </c>
      <c r="V65" s="56"/>
      <c r="W65" s="56"/>
      <c r="X65" s="56"/>
      <c r="Y65" s="39">
        <f t="shared" si="1"/>
        <v>11.2</v>
      </c>
      <c r="Z65" s="56">
        <v>2</v>
      </c>
      <c r="AA65" s="56"/>
      <c r="AB65" s="39">
        <f t="shared" si="2"/>
        <v>201.6</v>
      </c>
      <c r="AC65" s="40">
        <f t="shared" si="3"/>
        <v>36</v>
      </c>
      <c r="AD65" s="56" t="s">
        <v>101</v>
      </c>
      <c r="AE65" s="39">
        <f t="shared" si="20"/>
        <v>6</v>
      </c>
      <c r="AF65" s="39">
        <v>6</v>
      </c>
      <c r="AG65" s="40"/>
      <c r="AH65" s="58">
        <v>80</v>
      </c>
      <c r="AI65" s="39">
        <f t="shared" si="9"/>
        <v>480</v>
      </c>
      <c r="AJ65" s="40">
        <f>AE65*80</f>
        <v>480</v>
      </c>
      <c r="AK65" s="56"/>
      <c r="AL65" s="56"/>
      <c r="AM65" s="56"/>
      <c r="AN65" s="56"/>
      <c r="AO65" s="56"/>
      <c r="AP65" s="40">
        <f>AQ65+AR65+AS65</f>
        <v>51.5</v>
      </c>
      <c r="AQ65" s="56"/>
      <c r="AR65" s="57">
        <v>51.5</v>
      </c>
      <c r="AS65" s="56"/>
      <c r="AT65" s="56"/>
      <c r="AU65" s="56"/>
      <c r="AV65" s="40">
        <f>AW65+AZ65+BA65</f>
        <v>84</v>
      </c>
      <c r="AW65" s="56">
        <v>84</v>
      </c>
      <c r="AX65" s="41">
        <f>AW65</f>
        <v>84</v>
      </c>
      <c r="AY65" s="40">
        <f>AW65</f>
        <v>84</v>
      </c>
      <c r="AZ65" s="56"/>
      <c r="BA65" s="56"/>
      <c r="BB65" s="56"/>
      <c r="BC65" s="56"/>
      <c r="BD65" s="56"/>
      <c r="BE65" s="56"/>
      <c r="BF65" s="39">
        <f t="shared" si="7"/>
        <v>480</v>
      </c>
      <c r="BG65" s="57">
        <f t="shared" si="8"/>
        <v>80</v>
      </c>
      <c r="BH65" s="42" t="s">
        <v>125</v>
      </c>
      <c r="BJ65" s="60"/>
      <c r="BK65" s="60"/>
    </row>
    <row r="66" spans="1:63" s="59" customFormat="1" ht="18" customHeight="1" x14ac:dyDescent="0.25">
      <c r="A66" s="35">
        <v>62</v>
      </c>
      <c r="B66" s="56" t="s">
        <v>482</v>
      </c>
      <c r="C66" s="56" t="s">
        <v>483</v>
      </c>
      <c r="D66" s="56" t="s">
        <v>452</v>
      </c>
      <c r="E66" s="56" t="s">
        <v>453</v>
      </c>
      <c r="F66" s="56" t="s">
        <v>484</v>
      </c>
      <c r="G66" s="56" t="s">
        <v>103</v>
      </c>
      <c r="H66" s="56" t="s">
        <v>455</v>
      </c>
      <c r="I66" s="56" t="s">
        <v>480</v>
      </c>
      <c r="J66" s="35" t="s">
        <v>121</v>
      </c>
      <c r="K66" s="56" t="s">
        <v>114</v>
      </c>
      <c r="L66" s="37" t="s">
        <v>485</v>
      </c>
      <c r="M66" s="56" t="s">
        <v>486</v>
      </c>
      <c r="N66" s="56" t="s">
        <v>100</v>
      </c>
      <c r="O66" s="57">
        <v>34</v>
      </c>
      <c r="P66" s="57">
        <v>5.6</v>
      </c>
      <c r="Q66" s="57">
        <v>5</v>
      </c>
      <c r="R66" s="57"/>
      <c r="S66" s="57">
        <f t="shared" si="0"/>
        <v>190.39999999999998</v>
      </c>
      <c r="T66" s="56">
        <v>4</v>
      </c>
      <c r="U66" s="56">
        <v>2</v>
      </c>
      <c r="V66" s="56"/>
      <c r="W66" s="56"/>
      <c r="X66" s="56"/>
      <c r="Y66" s="39">
        <f t="shared" si="1"/>
        <v>11.2</v>
      </c>
      <c r="Z66" s="56">
        <v>2</v>
      </c>
      <c r="AA66" s="56"/>
      <c r="AB66" s="39">
        <f t="shared" si="2"/>
        <v>190.39999999999998</v>
      </c>
      <c r="AC66" s="40">
        <f t="shared" si="3"/>
        <v>34</v>
      </c>
      <c r="AD66" s="56" t="s">
        <v>100</v>
      </c>
      <c r="AE66" s="39">
        <f t="shared" si="20"/>
        <v>6</v>
      </c>
      <c r="AF66" s="39">
        <v>6</v>
      </c>
      <c r="AG66" s="40"/>
      <c r="AH66" s="58">
        <v>40.5</v>
      </c>
      <c r="AI66" s="39">
        <f t="shared" si="9"/>
        <v>243</v>
      </c>
      <c r="AJ66" s="40"/>
      <c r="AK66" s="57">
        <f>AE66*AH66-AJ66-AL66-AM66</f>
        <v>243</v>
      </c>
      <c r="AL66" s="56"/>
      <c r="AM66" s="56"/>
      <c r="AN66" s="56"/>
      <c r="AO66" s="56"/>
      <c r="AP66" s="40">
        <f>AQ66+AR66+AS66</f>
        <v>61</v>
      </c>
      <c r="AQ66" s="56">
        <v>61</v>
      </c>
      <c r="AR66" s="57"/>
      <c r="AS66" s="56"/>
      <c r="AT66" s="56"/>
      <c r="AU66" s="56"/>
      <c r="AV66" s="48">
        <v>80</v>
      </c>
      <c r="AW66" s="56"/>
      <c r="AX66" s="41"/>
      <c r="AY66" s="40"/>
      <c r="AZ66" s="56"/>
      <c r="BA66" s="61">
        <v>80</v>
      </c>
      <c r="BB66" s="56"/>
      <c r="BC66" s="56"/>
      <c r="BD66" s="56"/>
      <c r="BE66" s="56"/>
      <c r="BF66" s="39">
        <f t="shared" si="7"/>
        <v>243</v>
      </c>
      <c r="BG66" s="57">
        <f t="shared" si="8"/>
        <v>40.5</v>
      </c>
      <c r="BH66" s="42" t="s">
        <v>125</v>
      </c>
      <c r="BJ66" s="60"/>
      <c r="BK66" s="60"/>
    </row>
    <row r="67" spans="1:63" s="59" customFormat="1" ht="18" customHeight="1" x14ac:dyDescent="0.25">
      <c r="A67" s="35">
        <v>63</v>
      </c>
      <c r="B67" s="56" t="s">
        <v>487</v>
      </c>
      <c r="C67" s="56" t="s">
        <v>488</v>
      </c>
      <c r="D67" s="56" t="s">
        <v>489</v>
      </c>
      <c r="E67" s="56" t="s">
        <v>453</v>
      </c>
      <c r="F67" s="56" t="s">
        <v>484</v>
      </c>
      <c r="G67" s="56" t="s">
        <v>103</v>
      </c>
      <c r="H67" s="56" t="s">
        <v>455</v>
      </c>
      <c r="I67" s="56" t="s">
        <v>480</v>
      </c>
      <c r="J67" s="35" t="s">
        <v>121</v>
      </c>
      <c r="K67" s="56" t="s">
        <v>114</v>
      </c>
      <c r="L67" s="37" t="s">
        <v>485</v>
      </c>
      <c r="M67" s="56" t="s">
        <v>122</v>
      </c>
      <c r="N67" s="56" t="s">
        <v>100</v>
      </c>
      <c r="O67" s="57">
        <v>32</v>
      </c>
      <c r="P67" s="57">
        <v>3.6</v>
      </c>
      <c r="Q67" s="57">
        <v>3</v>
      </c>
      <c r="R67" s="57"/>
      <c r="S67" s="57">
        <f t="shared" si="0"/>
        <v>115.2</v>
      </c>
      <c r="T67" s="56">
        <v>4</v>
      </c>
      <c r="U67" s="56">
        <v>2</v>
      </c>
      <c r="V67" s="56"/>
      <c r="W67" s="56">
        <v>12</v>
      </c>
      <c r="X67" s="56"/>
      <c r="Y67" s="39">
        <f t="shared" si="1"/>
        <v>7.2</v>
      </c>
      <c r="Z67" s="56">
        <v>2</v>
      </c>
      <c r="AA67" s="56"/>
      <c r="AB67" s="39">
        <f t="shared" si="2"/>
        <v>115.2</v>
      </c>
      <c r="AC67" s="40">
        <f t="shared" si="3"/>
        <v>32</v>
      </c>
      <c r="AD67" s="56" t="s">
        <v>100</v>
      </c>
      <c r="AE67" s="39">
        <f t="shared" si="20"/>
        <v>5</v>
      </c>
      <c r="AF67" s="39">
        <v>5</v>
      </c>
      <c r="AG67" s="40"/>
      <c r="AH67" s="58">
        <v>39</v>
      </c>
      <c r="AI67" s="39">
        <f t="shared" si="9"/>
        <v>195</v>
      </c>
      <c r="AJ67" s="40"/>
      <c r="AK67" s="57">
        <f>AE67*AH67-AJ67-AL67-AM67</f>
        <v>195</v>
      </c>
      <c r="AL67" s="56"/>
      <c r="AM67" s="56"/>
      <c r="AN67" s="56"/>
      <c r="AO67" s="56"/>
      <c r="AP67" s="40">
        <f>AQ67+AR67+AS67</f>
        <v>76</v>
      </c>
      <c r="AQ67" s="56">
        <v>76</v>
      </c>
      <c r="AR67" s="57"/>
      <c r="AS67" s="56"/>
      <c r="AT67" s="56"/>
      <c r="AU67" s="56"/>
      <c r="AV67" s="48">
        <f t="shared" ref="AV67:AV73" si="22">AW67+AZ67+BA67</f>
        <v>64</v>
      </c>
      <c r="AW67" s="56"/>
      <c r="AX67" s="41"/>
      <c r="AY67" s="40"/>
      <c r="AZ67" s="56"/>
      <c r="BA67" s="61">
        <v>64</v>
      </c>
      <c r="BB67" s="56"/>
      <c r="BC67" s="56"/>
      <c r="BD67" s="56"/>
      <c r="BE67" s="56"/>
      <c r="BF67" s="39">
        <f t="shared" si="7"/>
        <v>195</v>
      </c>
      <c r="BG67" s="57">
        <f t="shared" si="8"/>
        <v>39</v>
      </c>
      <c r="BH67" s="42" t="s">
        <v>125</v>
      </c>
      <c r="BJ67" s="60"/>
      <c r="BK67" s="60"/>
    </row>
    <row r="68" spans="1:63" s="59" customFormat="1" ht="18" customHeight="1" x14ac:dyDescent="0.25">
      <c r="A68" s="35">
        <v>64</v>
      </c>
      <c r="B68" s="56" t="s">
        <v>490</v>
      </c>
      <c r="C68" s="56" t="s">
        <v>491</v>
      </c>
      <c r="D68" s="56" t="s">
        <v>489</v>
      </c>
      <c r="E68" s="56" t="s">
        <v>453</v>
      </c>
      <c r="F68" s="56" t="s">
        <v>492</v>
      </c>
      <c r="G68" s="56" t="s">
        <v>103</v>
      </c>
      <c r="H68" s="56" t="s">
        <v>455</v>
      </c>
      <c r="I68" s="56" t="s">
        <v>480</v>
      </c>
      <c r="J68" s="35" t="s">
        <v>121</v>
      </c>
      <c r="K68" s="56" t="s">
        <v>114</v>
      </c>
      <c r="L68" s="37" t="s">
        <v>485</v>
      </c>
      <c r="M68" s="56" t="s">
        <v>122</v>
      </c>
      <c r="N68" s="56" t="s">
        <v>100</v>
      </c>
      <c r="O68" s="57">
        <v>32</v>
      </c>
      <c r="P68" s="57">
        <v>4.5999999999999996</v>
      </c>
      <c r="Q68" s="57">
        <v>4</v>
      </c>
      <c r="R68" s="57"/>
      <c r="S68" s="57">
        <f t="shared" si="0"/>
        <v>147.19999999999999</v>
      </c>
      <c r="T68" s="56">
        <v>4</v>
      </c>
      <c r="U68" s="56">
        <v>2</v>
      </c>
      <c r="V68" s="56"/>
      <c r="W68" s="56">
        <v>14</v>
      </c>
      <c r="X68" s="56"/>
      <c r="Y68" s="39">
        <f t="shared" si="1"/>
        <v>9.1999999999999993</v>
      </c>
      <c r="Z68" s="56">
        <v>2</v>
      </c>
      <c r="AA68" s="56"/>
      <c r="AB68" s="39">
        <f t="shared" si="2"/>
        <v>147.19999999999999</v>
      </c>
      <c r="AC68" s="40">
        <f t="shared" si="3"/>
        <v>32</v>
      </c>
      <c r="AD68" s="56" t="s">
        <v>100</v>
      </c>
      <c r="AE68" s="39">
        <f t="shared" si="20"/>
        <v>7</v>
      </c>
      <c r="AF68" s="39">
        <v>7</v>
      </c>
      <c r="AG68" s="40"/>
      <c r="AH68" s="58">
        <v>31</v>
      </c>
      <c r="AI68" s="39">
        <f t="shared" si="9"/>
        <v>217</v>
      </c>
      <c r="AJ68" s="40"/>
      <c r="AK68" s="57">
        <f>AE68*AH68-AJ68-AL68-AM68</f>
        <v>217</v>
      </c>
      <c r="AL68" s="56"/>
      <c r="AM68" s="56"/>
      <c r="AN68" s="56"/>
      <c r="AO68" s="56"/>
      <c r="AP68" s="40"/>
      <c r="AQ68" s="56"/>
      <c r="AR68" s="57"/>
      <c r="AS68" s="56"/>
      <c r="AT68" s="56"/>
      <c r="AU68" s="56"/>
      <c r="AV68" s="40">
        <f t="shared" si="22"/>
        <v>32</v>
      </c>
      <c r="AW68" s="56">
        <v>32</v>
      </c>
      <c r="AX68" s="41">
        <f>AW68</f>
        <v>32</v>
      </c>
      <c r="AY68" s="40">
        <f>AW68</f>
        <v>32</v>
      </c>
      <c r="AZ68" s="56"/>
      <c r="BA68" s="56"/>
      <c r="BB68" s="56"/>
      <c r="BC68" s="56"/>
      <c r="BD68" s="56">
        <v>17.600000000000001</v>
      </c>
      <c r="BE68" s="56"/>
      <c r="BF68" s="39">
        <f t="shared" si="7"/>
        <v>217</v>
      </c>
      <c r="BG68" s="57">
        <f t="shared" si="8"/>
        <v>31</v>
      </c>
      <c r="BH68" s="42" t="s">
        <v>125</v>
      </c>
      <c r="BJ68" s="60"/>
      <c r="BK68" s="60"/>
    </row>
    <row r="69" spans="1:63" s="59" customFormat="1" ht="18" customHeight="1" x14ac:dyDescent="0.25">
      <c r="A69" s="35">
        <v>65</v>
      </c>
      <c r="B69" s="56" t="s">
        <v>493</v>
      </c>
      <c r="C69" s="56" t="s">
        <v>494</v>
      </c>
      <c r="D69" s="56" t="s">
        <v>489</v>
      </c>
      <c r="E69" s="56" t="s">
        <v>453</v>
      </c>
      <c r="F69" s="56" t="s">
        <v>495</v>
      </c>
      <c r="G69" s="56" t="s">
        <v>103</v>
      </c>
      <c r="H69" s="56" t="s">
        <v>455</v>
      </c>
      <c r="I69" s="56" t="s">
        <v>480</v>
      </c>
      <c r="J69" s="35" t="s">
        <v>121</v>
      </c>
      <c r="K69" s="56" t="s">
        <v>114</v>
      </c>
      <c r="L69" s="37" t="s">
        <v>485</v>
      </c>
      <c r="M69" s="56" t="s">
        <v>133</v>
      </c>
      <c r="N69" s="56" t="s">
        <v>100</v>
      </c>
      <c r="O69" s="57">
        <v>28</v>
      </c>
      <c r="P69" s="57">
        <v>4.5999999999999996</v>
      </c>
      <c r="Q69" s="57">
        <v>4</v>
      </c>
      <c r="R69" s="57"/>
      <c r="S69" s="57">
        <f t="shared" ref="S69:S132" si="23">O69*P69</f>
        <v>128.79999999999998</v>
      </c>
      <c r="T69" s="61">
        <v>2</v>
      </c>
      <c r="U69" s="56">
        <v>2</v>
      </c>
      <c r="V69" s="56"/>
      <c r="W69" s="56"/>
      <c r="X69" s="56"/>
      <c r="Y69" s="39">
        <f t="shared" ref="Y69:Y132" si="24">P69*2</f>
        <v>9.1999999999999993</v>
      </c>
      <c r="Z69" s="56">
        <v>2</v>
      </c>
      <c r="AA69" s="56"/>
      <c r="AB69" s="39">
        <f t="shared" ref="AB69:AB132" si="25">S69</f>
        <v>128.79999999999998</v>
      </c>
      <c r="AC69" s="40">
        <f t="shared" ref="AC69:AC132" si="26">O69</f>
        <v>28</v>
      </c>
      <c r="AD69" s="56" t="s">
        <v>100</v>
      </c>
      <c r="AE69" s="39">
        <f t="shared" si="20"/>
        <v>5</v>
      </c>
      <c r="AF69" s="39">
        <v>5</v>
      </c>
      <c r="AG69" s="40"/>
      <c r="AH69" s="58">
        <v>44</v>
      </c>
      <c r="AI69" s="39">
        <f t="shared" si="9"/>
        <v>220</v>
      </c>
      <c r="AJ69" s="40"/>
      <c r="AK69" s="57">
        <f>AE69*AH69-AJ69-AL69-AM69</f>
        <v>220</v>
      </c>
      <c r="AL69" s="56"/>
      <c r="AM69" s="56"/>
      <c r="AN69" s="56"/>
      <c r="AO69" s="56"/>
      <c r="AP69" s="40">
        <f>AQ69+AR69+AS69</f>
        <v>51</v>
      </c>
      <c r="AQ69" s="56"/>
      <c r="AR69" s="57">
        <v>51</v>
      </c>
      <c r="AS69" s="56"/>
      <c r="AT69" s="56"/>
      <c r="AU69" s="56"/>
      <c r="AV69" s="40">
        <f t="shared" si="22"/>
        <v>51</v>
      </c>
      <c r="AW69" s="56">
        <v>51</v>
      </c>
      <c r="AX69" s="41">
        <f>AW69</f>
        <v>51</v>
      </c>
      <c r="AY69" s="40">
        <f>AW69</f>
        <v>51</v>
      </c>
      <c r="AZ69" s="56"/>
      <c r="BA69" s="56"/>
      <c r="BB69" s="56"/>
      <c r="BC69" s="56"/>
      <c r="BD69" s="56"/>
      <c r="BE69" s="56"/>
      <c r="BF69" s="39">
        <f t="shared" ref="BF69:BF132" si="27">AI69</f>
        <v>220</v>
      </c>
      <c r="BG69" s="57">
        <f t="shared" ref="BG69:BG132" si="28">AH69</f>
        <v>44</v>
      </c>
      <c r="BH69" s="42" t="s">
        <v>125</v>
      </c>
      <c r="BJ69" s="60"/>
      <c r="BK69" s="60"/>
    </row>
    <row r="70" spans="1:63" s="59" customFormat="1" ht="18" customHeight="1" x14ac:dyDescent="0.25">
      <c r="A70" s="35">
        <v>66</v>
      </c>
      <c r="B70" s="56" t="s">
        <v>496</v>
      </c>
      <c r="C70" s="56" t="s">
        <v>497</v>
      </c>
      <c r="D70" s="56" t="s">
        <v>498</v>
      </c>
      <c r="E70" s="56" t="s">
        <v>453</v>
      </c>
      <c r="F70" s="56" t="s">
        <v>499</v>
      </c>
      <c r="G70" s="56" t="s">
        <v>103</v>
      </c>
      <c r="H70" s="56" t="s">
        <v>455</v>
      </c>
      <c r="I70" s="56" t="s">
        <v>480</v>
      </c>
      <c r="J70" s="35" t="s">
        <v>121</v>
      </c>
      <c r="K70" s="56" t="s">
        <v>114</v>
      </c>
      <c r="L70" s="37" t="s">
        <v>485</v>
      </c>
      <c r="M70" s="56" t="s">
        <v>118</v>
      </c>
      <c r="N70" s="56" t="s">
        <v>100</v>
      </c>
      <c r="O70" s="57">
        <v>37</v>
      </c>
      <c r="P70" s="57">
        <v>4.5999999999999996</v>
      </c>
      <c r="Q70" s="57">
        <v>4</v>
      </c>
      <c r="R70" s="57"/>
      <c r="S70" s="57">
        <f t="shared" si="23"/>
        <v>170.2</v>
      </c>
      <c r="T70" s="56">
        <v>4</v>
      </c>
      <c r="U70" s="56">
        <v>2</v>
      </c>
      <c r="V70" s="56"/>
      <c r="W70" s="56"/>
      <c r="X70" s="56"/>
      <c r="Y70" s="39">
        <f t="shared" si="24"/>
        <v>9.1999999999999993</v>
      </c>
      <c r="Z70" s="56">
        <v>2</v>
      </c>
      <c r="AA70" s="57">
        <v>11.64</v>
      </c>
      <c r="AB70" s="39">
        <f t="shared" si="25"/>
        <v>170.2</v>
      </c>
      <c r="AC70" s="40">
        <f t="shared" si="26"/>
        <v>37</v>
      </c>
      <c r="AD70" s="56" t="s">
        <v>101</v>
      </c>
      <c r="AE70" s="39">
        <f t="shared" si="20"/>
        <v>5</v>
      </c>
      <c r="AF70" s="39">
        <v>5</v>
      </c>
      <c r="AG70" s="40"/>
      <c r="AH70" s="58">
        <v>85</v>
      </c>
      <c r="AI70" s="39">
        <f t="shared" ref="AI70:AI133" si="29">AE70*AH70</f>
        <v>425</v>
      </c>
      <c r="AJ70" s="40">
        <f>AE70*85</f>
        <v>425</v>
      </c>
      <c r="AK70" s="56"/>
      <c r="AL70" s="56"/>
      <c r="AM70" s="56"/>
      <c r="AN70" s="56"/>
      <c r="AO70" s="56"/>
      <c r="AP70" s="40">
        <f>AQ70+AR70+AS70</f>
        <v>37</v>
      </c>
      <c r="AQ70" s="56"/>
      <c r="AR70" s="57">
        <v>37</v>
      </c>
      <c r="AS70" s="56"/>
      <c r="AT70" s="56"/>
      <c r="AU70" s="56"/>
      <c r="AV70" s="40">
        <f t="shared" si="22"/>
        <v>50</v>
      </c>
      <c r="AW70" s="56"/>
      <c r="AX70" s="41"/>
      <c r="AY70" s="40">
        <f>AW70</f>
        <v>0</v>
      </c>
      <c r="AZ70" s="61">
        <v>43</v>
      </c>
      <c r="BA70" s="61">
        <v>7</v>
      </c>
      <c r="BB70" s="56"/>
      <c r="BC70" s="56"/>
      <c r="BD70" s="56"/>
      <c r="BE70" s="56">
        <v>5</v>
      </c>
      <c r="BF70" s="39">
        <f t="shared" si="27"/>
        <v>425</v>
      </c>
      <c r="BG70" s="57">
        <f t="shared" si="28"/>
        <v>85</v>
      </c>
      <c r="BH70" s="42" t="s">
        <v>125</v>
      </c>
      <c r="BJ70" s="60"/>
      <c r="BK70" s="60"/>
    </row>
    <row r="71" spans="1:63" s="59" customFormat="1" ht="18" customHeight="1" x14ac:dyDescent="0.25">
      <c r="A71" s="35">
        <v>67</v>
      </c>
      <c r="B71" s="56" t="s">
        <v>500</v>
      </c>
      <c r="C71" s="56" t="s">
        <v>501</v>
      </c>
      <c r="D71" s="56" t="s">
        <v>498</v>
      </c>
      <c r="E71" s="56" t="s">
        <v>453</v>
      </c>
      <c r="F71" s="56" t="s">
        <v>502</v>
      </c>
      <c r="G71" s="56" t="s">
        <v>103</v>
      </c>
      <c r="H71" s="56" t="s">
        <v>455</v>
      </c>
      <c r="I71" s="56" t="s">
        <v>480</v>
      </c>
      <c r="J71" s="35" t="s">
        <v>121</v>
      </c>
      <c r="K71" s="56" t="s">
        <v>114</v>
      </c>
      <c r="L71" s="37" t="s">
        <v>485</v>
      </c>
      <c r="M71" s="56" t="s">
        <v>118</v>
      </c>
      <c r="N71" s="56" t="s">
        <v>100</v>
      </c>
      <c r="O71" s="57">
        <v>37</v>
      </c>
      <c r="P71" s="57">
        <v>4.5999999999999996</v>
      </c>
      <c r="Q71" s="57">
        <v>4</v>
      </c>
      <c r="R71" s="57"/>
      <c r="S71" s="57">
        <f t="shared" si="23"/>
        <v>170.2</v>
      </c>
      <c r="T71" s="56">
        <v>4</v>
      </c>
      <c r="U71" s="56">
        <v>2</v>
      </c>
      <c r="V71" s="56"/>
      <c r="W71" s="56"/>
      <c r="X71" s="56"/>
      <c r="Y71" s="39">
        <f t="shared" si="24"/>
        <v>9.1999999999999993</v>
      </c>
      <c r="Z71" s="56">
        <v>2</v>
      </c>
      <c r="AA71" s="57">
        <v>11.64</v>
      </c>
      <c r="AB71" s="39">
        <f t="shared" si="25"/>
        <v>170.2</v>
      </c>
      <c r="AC71" s="40">
        <f t="shared" si="26"/>
        <v>37</v>
      </c>
      <c r="AD71" s="56" t="s">
        <v>100</v>
      </c>
      <c r="AE71" s="39">
        <f t="shared" si="20"/>
        <v>5</v>
      </c>
      <c r="AF71" s="39">
        <v>5</v>
      </c>
      <c r="AG71" s="40"/>
      <c r="AH71" s="58">
        <v>48</v>
      </c>
      <c r="AI71" s="39">
        <f t="shared" si="29"/>
        <v>240</v>
      </c>
      <c r="AJ71" s="40"/>
      <c r="AK71" s="57">
        <f>AE71*AH71-AJ71-AL71-AM71</f>
        <v>240</v>
      </c>
      <c r="AL71" s="56"/>
      <c r="AM71" s="56"/>
      <c r="AN71" s="56"/>
      <c r="AO71" s="56"/>
      <c r="AP71" s="40">
        <f>AQ71+AR71+AS71</f>
        <v>60</v>
      </c>
      <c r="AQ71" s="56"/>
      <c r="AR71" s="57">
        <v>60</v>
      </c>
      <c r="AS71" s="56"/>
      <c r="AT71" s="56"/>
      <c r="AU71" s="56"/>
      <c r="AV71" s="40">
        <f t="shared" si="22"/>
        <v>60</v>
      </c>
      <c r="AW71" s="56">
        <v>60</v>
      </c>
      <c r="AX71" s="41">
        <f>AW71</f>
        <v>60</v>
      </c>
      <c r="AY71" s="40">
        <f>AW71</f>
        <v>60</v>
      </c>
      <c r="AZ71" s="56"/>
      <c r="BA71" s="56"/>
      <c r="BB71" s="56"/>
      <c r="BC71" s="56"/>
      <c r="BD71" s="56">
        <v>10.119999999999999</v>
      </c>
      <c r="BE71" s="56"/>
      <c r="BF71" s="39">
        <f t="shared" si="27"/>
        <v>240</v>
      </c>
      <c r="BG71" s="57">
        <f t="shared" si="28"/>
        <v>48</v>
      </c>
      <c r="BH71" s="42" t="s">
        <v>125</v>
      </c>
      <c r="BJ71" s="60"/>
      <c r="BK71" s="60"/>
    </row>
    <row r="72" spans="1:63" s="59" customFormat="1" ht="18" customHeight="1" x14ac:dyDescent="0.25">
      <c r="A72" s="35">
        <v>68</v>
      </c>
      <c r="B72" s="56" t="s">
        <v>503</v>
      </c>
      <c r="C72" s="56" t="s">
        <v>504</v>
      </c>
      <c r="D72" s="56" t="s">
        <v>505</v>
      </c>
      <c r="E72" s="56" t="s">
        <v>453</v>
      </c>
      <c r="F72" s="56" t="s">
        <v>506</v>
      </c>
      <c r="G72" s="56" t="s">
        <v>103</v>
      </c>
      <c r="H72" s="56" t="s">
        <v>455</v>
      </c>
      <c r="I72" s="56" t="s">
        <v>480</v>
      </c>
      <c r="J72" s="35" t="s">
        <v>149</v>
      </c>
      <c r="K72" s="56" t="s">
        <v>476</v>
      </c>
      <c r="L72" s="37" t="s">
        <v>378</v>
      </c>
      <c r="M72" s="56" t="s">
        <v>111</v>
      </c>
      <c r="N72" s="56" t="s">
        <v>101</v>
      </c>
      <c r="O72" s="57">
        <v>39</v>
      </c>
      <c r="P72" s="57">
        <v>5.6</v>
      </c>
      <c r="Q72" s="57">
        <v>5</v>
      </c>
      <c r="R72" s="57"/>
      <c r="S72" s="57">
        <f t="shared" si="23"/>
        <v>218.39999999999998</v>
      </c>
      <c r="T72" s="56">
        <v>4</v>
      </c>
      <c r="U72" s="56">
        <v>2</v>
      </c>
      <c r="V72" s="56">
        <v>14</v>
      </c>
      <c r="W72" s="56"/>
      <c r="X72" s="56"/>
      <c r="Y72" s="39">
        <f t="shared" si="24"/>
        <v>11.2</v>
      </c>
      <c r="Z72" s="56">
        <v>2</v>
      </c>
      <c r="AA72" s="57">
        <v>11.64</v>
      </c>
      <c r="AB72" s="39">
        <f t="shared" si="25"/>
        <v>218.39999999999998</v>
      </c>
      <c r="AC72" s="40">
        <f t="shared" si="26"/>
        <v>39</v>
      </c>
      <c r="AD72" s="56" t="s">
        <v>101</v>
      </c>
      <c r="AE72" s="39">
        <f t="shared" si="20"/>
        <v>6</v>
      </c>
      <c r="AF72" s="39">
        <v>6</v>
      </c>
      <c r="AG72" s="40"/>
      <c r="AH72" s="58">
        <v>56</v>
      </c>
      <c r="AI72" s="39">
        <f t="shared" si="29"/>
        <v>336</v>
      </c>
      <c r="AJ72" s="40">
        <f>AE72*AH72</f>
        <v>336</v>
      </c>
      <c r="AK72" s="56"/>
      <c r="AL72" s="56"/>
      <c r="AM72" s="56"/>
      <c r="AN72" s="56"/>
      <c r="AO72" s="56"/>
      <c r="AP72" s="40">
        <f>AQ72+AR72+AS72</f>
        <v>73</v>
      </c>
      <c r="AQ72" s="56">
        <v>73</v>
      </c>
      <c r="AR72" s="57"/>
      <c r="AS72" s="56"/>
      <c r="AT72" s="56"/>
      <c r="AU72" s="56"/>
      <c r="AV72" s="48">
        <f t="shared" si="22"/>
        <v>80</v>
      </c>
      <c r="AW72" s="56"/>
      <c r="AX72" s="41"/>
      <c r="AY72" s="40"/>
      <c r="AZ72" s="56"/>
      <c r="BA72" s="61">
        <v>80</v>
      </c>
      <c r="BB72" s="56">
        <v>5</v>
      </c>
      <c r="BC72" s="56"/>
      <c r="BD72" s="56"/>
      <c r="BE72" s="56"/>
      <c r="BF72" s="39">
        <f t="shared" si="27"/>
        <v>336</v>
      </c>
      <c r="BG72" s="57">
        <f t="shared" si="28"/>
        <v>56</v>
      </c>
      <c r="BH72" s="42" t="s">
        <v>125</v>
      </c>
      <c r="BJ72" s="60"/>
      <c r="BK72" s="60"/>
    </row>
    <row r="73" spans="1:63" s="59" customFormat="1" ht="18" customHeight="1" x14ac:dyDescent="0.25">
      <c r="A73" s="35">
        <v>69</v>
      </c>
      <c r="B73" s="56" t="s">
        <v>507</v>
      </c>
      <c r="C73" s="56" t="s">
        <v>508</v>
      </c>
      <c r="D73" s="56" t="s">
        <v>505</v>
      </c>
      <c r="E73" s="56" t="s">
        <v>453</v>
      </c>
      <c r="F73" s="56" t="s">
        <v>509</v>
      </c>
      <c r="G73" s="56" t="s">
        <v>103</v>
      </c>
      <c r="H73" s="56" t="s">
        <v>455</v>
      </c>
      <c r="I73" s="56" t="s">
        <v>480</v>
      </c>
      <c r="J73" s="35" t="s">
        <v>121</v>
      </c>
      <c r="K73" s="56" t="s">
        <v>114</v>
      </c>
      <c r="L73" s="37" t="s">
        <v>510</v>
      </c>
      <c r="M73" s="56" t="s">
        <v>266</v>
      </c>
      <c r="N73" s="56" t="s">
        <v>100</v>
      </c>
      <c r="O73" s="57">
        <v>30</v>
      </c>
      <c r="P73" s="57">
        <v>4.5999999999999996</v>
      </c>
      <c r="Q73" s="57">
        <v>4</v>
      </c>
      <c r="R73" s="57"/>
      <c r="S73" s="57">
        <f t="shared" si="23"/>
        <v>138</v>
      </c>
      <c r="T73" s="56">
        <v>4</v>
      </c>
      <c r="U73" s="56">
        <v>2</v>
      </c>
      <c r="V73" s="56">
        <v>10</v>
      </c>
      <c r="W73" s="56"/>
      <c r="X73" s="56"/>
      <c r="Y73" s="39">
        <f t="shared" si="24"/>
        <v>9.1999999999999993</v>
      </c>
      <c r="Z73" s="56">
        <v>2</v>
      </c>
      <c r="AA73" s="56"/>
      <c r="AB73" s="39">
        <f t="shared" si="25"/>
        <v>138</v>
      </c>
      <c r="AC73" s="40">
        <f t="shared" si="26"/>
        <v>30</v>
      </c>
      <c r="AD73" s="56" t="s">
        <v>100</v>
      </c>
      <c r="AE73" s="39">
        <f t="shared" si="20"/>
        <v>5</v>
      </c>
      <c r="AF73" s="39">
        <v>5</v>
      </c>
      <c r="AG73" s="40"/>
      <c r="AH73" s="58">
        <v>47</v>
      </c>
      <c r="AI73" s="39">
        <f t="shared" si="29"/>
        <v>235</v>
      </c>
      <c r="AJ73" s="40"/>
      <c r="AK73" s="57">
        <f>AE73*AH73-AJ73-AL73-AM73</f>
        <v>235</v>
      </c>
      <c r="AL73" s="56"/>
      <c r="AM73" s="56"/>
      <c r="AN73" s="56"/>
      <c r="AO73" s="56"/>
      <c r="AP73" s="40">
        <f>AQ73+AR73+AS73</f>
        <v>30</v>
      </c>
      <c r="AQ73" s="56"/>
      <c r="AR73" s="57">
        <v>30</v>
      </c>
      <c r="AS73" s="56"/>
      <c r="AT73" s="56"/>
      <c r="AU73" s="56"/>
      <c r="AV73" s="40">
        <f t="shared" si="22"/>
        <v>33</v>
      </c>
      <c r="AW73" s="56"/>
      <c r="AX73" s="41"/>
      <c r="AY73" s="40"/>
      <c r="AZ73" s="56"/>
      <c r="BA73" s="56">
        <v>33</v>
      </c>
      <c r="BB73" s="56"/>
      <c r="BC73" s="56"/>
      <c r="BD73" s="56"/>
      <c r="BE73" s="56"/>
      <c r="BF73" s="39">
        <f t="shared" si="27"/>
        <v>235</v>
      </c>
      <c r="BG73" s="57">
        <f t="shared" si="28"/>
        <v>47</v>
      </c>
      <c r="BH73" s="42" t="s">
        <v>125</v>
      </c>
      <c r="BJ73" s="60"/>
      <c r="BK73" s="60"/>
    </row>
    <row r="74" spans="1:63" s="59" customFormat="1" ht="18" customHeight="1" x14ac:dyDescent="0.25">
      <c r="A74" s="35">
        <v>70</v>
      </c>
      <c r="B74" s="56" t="s">
        <v>511</v>
      </c>
      <c r="C74" s="56" t="s">
        <v>512</v>
      </c>
      <c r="D74" s="56" t="s">
        <v>513</v>
      </c>
      <c r="E74" s="56" t="s">
        <v>453</v>
      </c>
      <c r="F74" s="56" t="s">
        <v>514</v>
      </c>
      <c r="G74" s="56" t="s">
        <v>103</v>
      </c>
      <c r="H74" s="56" t="s">
        <v>455</v>
      </c>
      <c r="I74" s="56" t="s">
        <v>515</v>
      </c>
      <c r="J74" s="35" t="s">
        <v>121</v>
      </c>
      <c r="K74" s="56" t="s">
        <v>114</v>
      </c>
      <c r="L74" s="37" t="s">
        <v>516</v>
      </c>
      <c r="M74" s="56" t="s">
        <v>132</v>
      </c>
      <c r="N74" s="56" t="s">
        <v>100</v>
      </c>
      <c r="O74" s="57">
        <v>36</v>
      </c>
      <c r="P74" s="57">
        <v>4.5</v>
      </c>
      <c r="Q74" s="57">
        <v>4</v>
      </c>
      <c r="R74" s="57"/>
      <c r="S74" s="57">
        <f t="shared" si="23"/>
        <v>162</v>
      </c>
      <c r="T74" s="56">
        <v>4</v>
      </c>
      <c r="U74" s="56">
        <v>2</v>
      </c>
      <c r="V74" s="56">
        <v>12</v>
      </c>
      <c r="W74" s="56"/>
      <c r="X74" s="56"/>
      <c r="Y74" s="39">
        <f t="shared" si="24"/>
        <v>9</v>
      </c>
      <c r="Z74" s="56">
        <v>2</v>
      </c>
      <c r="AA74" s="57">
        <v>11.64</v>
      </c>
      <c r="AB74" s="39">
        <f t="shared" si="25"/>
        <v>162</v>
      </c>
      <c r="AC74" s="40">
        <f t="shared" si="26"/>
        <v>36</v>
      </c>
      <c r="AD74" s="56" t="s">
        <v>100</v>
      </c>
      <c r="AE74" s="39">
        <f t="shared" si="20"/>
        <v>5</v>
      </c>
      <c r="AF74" s="39">
        <v>5</v>
      </c>
      <c r="AG74" s="40"/>
      <c r="AH74" s="58">
        <v>107</v>
      </c>
      <c r="AI74" s="39">
        <f t="shared" si="29"/>
        <v>535</v>
      </c>
      <c r="AJ74" s="40"/>
      <c r="AK74" s="57">
        <f>AE74*AH74-AJ74-AL74-AM74</f>
        <v>535</v>
      </c>
      <c r="AL74" s="56"/>
      <c r="AM74" s="56"/>
      <c r="AN74" s="56"/>
      <c r="AO74" s="56"/>
      <c r="AP74" s="48">
        <v>197</v>
      </c>
      <c r="AQ74" s="61">
        <v>197</v>
      </c>
      <c r="AR74" s="57"/>
      <c r="AS74" s="56"/>
      <c r="AT74" s="56"/>
      <c r="AU74" s="56"/>
      <c r="AV74" s="48">
        <v>191</v>
      </c>
      <c r="AW74" s="48">
        <v>191</v>
      </c>
      <c r="AX74" s="41">
        <f>AW74</f>
        <v>191</v>
      </c>
      <c r="AY74" s="40">
        <f>AW74</f>
        <v>191</v>
      </c>
      <c r="AZ74" s="56"/>
      <c r="BA74" s="56"/>
      <c r="BB74" s="61">
        <v>4</v>
      </c>
      <c r="BC74" s="56"/>
      <c r="BD74" s="56"/>
      <c r="BE74" s="56"/>
      <c r="BF74" s="39">
        <f t="shared" si="27"/>
        <v>535</v>
      </c>
      <c r="BG74" s="57">
        <f t="shared" si="28"/>
        <v>107</v>
      </c>
      <c r="BH74" s="42" t="s">
        <v>125</v>
      </c>
      <c r="BJ74" s="60"/>
      <c r="BK74" s="60"/>
    </row>
    <row r="75" spans="1:63" s="59" customFormat="1" ht="18" customHeight="1" x14ac:dyDescent="0.25">
      <c r="A75" s="35">
        <v>71</v>
      </c>
      <c r="B75" s="56" t="s">
        <v>517</v>
      </c>
      <c r="C75" s="56" t="s">
        <v>518</v>
      </c>
      <c r="D75" s="56" t="s">
        <v>513</v>
      </c>
      <c r="E75" s="56" t="s">
        <v>453</v>
      </c>
      <c r="F75" s="56" t="s">
        <v>519</v>
      </c>
      <c r="G75" s="56" t="s">
        <v>103</v>
      </c>
      <c r="H75" s="56" t="s">
        <v>455</v>
      </c>
      <c r="I75" s="56" t="s">
        <v>515</v>
      </c>
      <c r="J75" s="35" t="s">
        <v>149</v>
      </c>
      <c r="K75" s="56" t="s">
        <v>476</v>
      </c>
      <c r="L75" s="37" t="s">
        <v>378</v>
      </c>
      <c r="M75" s="56" t="s">
        <v>117</v>
      </c>
      <c r="N75" s="56" t="s">
        <v>100</v>
      </c>
      <c r="O75" s="57">
        <v>40</v>
      </c>
      <c r="P75" s="57">
        <v>5.6</v>
      </c>
      <c r="Q75" s="57">
        <v>5</v>
      </c>
      <c r="R75" s="57"/>
      <c r="S75" s="57">
        <f t="shared" si="23"/>
        <v>224</v>
      </c>
      <c r="T75" s="56">
        <v>4</v>
      </c>
      <c r="U75" s="56">
        <v>2</v>
      </c>
      <c r="V75" s="56">
        <v>14</v>
      </c>
      <c r="W75" s="56"/>
      <c r="X75" s="56"/>
      <c r="Y75" s="39">
        <f t="shared" si="24"/>
        <v>11.2</v>
      </c>
      <c r="Z75" s="56">
        <v>2</v>
      </c>
      <c r="AA75" s="57">
        <v>11.64</v>
      </c>
      <c r="AB75" s="39">
        <f t="shared" si="25"/>
        <v>224</v>
      </c>
      <c r="AC75" s="40">
        <f t="shared" si="26"/>
        <v>40</v>
      </c>
      <c r="AD75" s="56" t="s">
        <v>101</v>
      </c>
      <c r="AE75" s="39">
        <f t="shared" si="20"/>
        <v>6</v>
      </c>
      <c r="AF75" s="39">
        <v>6</v>
      </c>
      <c r="AG75" s="40"/>
      <c r="AH75" s="58">
        <v>118</v>
      </c>
      <c r="AI75" s="39">
        <f t="shared" si="29"/>
        <v>708</v>
      </c>
      <c r="AJ75" s="40">
        <f>AE75*AH75</f>
        <v>708</v>
      </c>
      <c r="AK75" s="56"/>
      <c r="AL75" s="56"/>
      <c r="AM75" s="56"/>
      <c r="AN75" s="56"/>
      <c r="AO75" s="56"/>
      <c r="AP75" s="48">
        <v>194</v>
      </c>
      <c r="AQ75" s="48">
        <v>194</v>
      </c>
      <c r="AR75" s="57"/>
      <c r="AS75" s="56"/>
      <c r="AT75" s="56"/>
      <c r="AU75" s="56"/>
      <c r="AV75" s="48">
        <v>160</v>
      </c>
      <c r="AW75" s="61">
        <v>160</v>
      </c>
      <c r="AX75" s="41">
        <f>AW75</f>
        <v>160</v>
      </c>
      <c r="AY75" s="40">
        <f>AW75</f>
        <v>160</v>
      </c>
      <c r="AZ75" s="56"/>
      <c r="BA75" s="56"/>
      <c r="BB75" s="56"/>
      <c r="BC75" s="56"/>
      <c r="BD75" s="56"/>
      <c r="BE75" s="56"/>
      <c r="BF75" s="39">
        <f t="shared" si="27"/>
        <v>708</v>
      </c>
      <c r="BG75" s="57">
        <f t="shared" si="28"/>
        <v>118</v>
      </c>
      <c r="BH75" s="42" t="s">
        <v>125</v>
      </c>
      <c r="BJ75" s="60"/>
      <c r="BK75" s="60"/>
    </row>
    <row r="76" spans="1:63" s="59" customFormat="1" ht="18" customHeight="1" x14ac:dyDescent="0.25">
      <c r="A76" s="35">
        <v>72</v>
      </c>
      <c r="B76" s="56" t="s">
        <v>520</v>
      </c>
      <c r="C76" s="56" t="s">
        <v>521</v>
      </c>
      <c r="D76" s="56" t="s">
        <v>489</v>
      </c>
      <c r="E76" s="56" t="s">
        <v>453</v>
      </c>
      <c r="F76" s="56" t="s">
        <v>522</v>
      </c>
      <c r="G76" s="56" t="s">
        <v>103</v>
      </c>
      <c r="H76" s="56" t="s">
        <v>455</v>
      </c>
      <c r="I76" s="56" t="s">
        <v>523</v>
      </c>
      <c r="J76" s="35" t="s">
        <v>121</v>
      </c>
      <c r="K76" s="56" t="s">
        <v>114</v>
      </c>
      <c r="L76" s="37" t="s">
        <v>463</v>
      </c>
      <c r="M76" s="56" t="s">
        <v>122</v>
      </c>
      <c r="N76" s="56" t="s">
        <v>100</v>
      </c>
      <c r="O76" s="57">
        <v>32</v>
      </c>
      <c r="P76" s="57">
        <v>3.6</v>
      </c>
      <c r="Q76" s="57">
        <v>3</v>
      </c>
      <c r="R76" s="57"/>
      <c r="S76" s="57">
        <f t="shared" si="23"/>
        <v>115.2</v>
      </c>
      <c r="T76" s="56">
        <v>4</v>
      </c>
      <c r="U76" s="56">
        <v>2</v>
      </c>
      <c r="V76" s="56"/>
      <c r="W76" s="56">
        <v>120</v>
      </c>
      <c r="X76" s="56"/>
      <c r="Y76" s="39">
        <f t="shared" si="24"/>
        <v>7.2</v>
      </c>
      <c r="Z76" s="56">
        <v>2</v>
      </c>
      <c r="AA76" s="56"/>
      <c r="AB76" s="39">
        <f t="shared" si="25"/>
        <v>115.2</v>
      </c>
      <c r="AC76" s="40">
        <f t="shared" si="26"/>
        <v>32</v>
      </c>
      <c r="AD76" s="56" t="s">
        <v>100</v>
      </c>
      <c r="AE76" s="39">
        <f t="shared" si="20"/>
        <v>3</v>
      </c>
      <c r="AF76" s="39">
        <v>3</v>
      </c>
      <c r="AG76" s="40"/>
      <c r="AH76" s="58">
        <v>76</v>
      </c>
      <c r="AI76" s="39">
        <f t="shared" si="29"/>
        <v>228</v>
      </c>
      <c r="AJ76" s="40"/>
      <c r="AK76" s="57">
        <f>AE76*AH76-AJ76-AL76-AM76</f>
        <v>228</v>
      </c>
      <c r="AL76" s="56"/>
      <c r="AM76" s="56"/>
      <c r="AN76" s="56"/>
      <c r="AO76" s="56"/>
      <c r="AP76" s="40">
        <f>AQ76+AR76+AS76</f>
        <v>117</v>
      </c>
      <c r="AQ76" s="56"/>
      <c r="AR76" s="57">
        <v>117</v>
      </c>
      <c r="AS76" s="56"/>
      <c r="AT76" s="56"/>
      <c r="AU76" s="56"/>
      <c r="AV76" s="40">
        <f>AW76+AZ76+BA76</f>
        <v>117</v>
      </c>
      <c r="AW76" s="56">
        <v>117</v>
      </c>
      <c r="AX76" s="41">
        <f>AW76</f>
        <v>117</v>
      </c>
      <c r="AY76" s="40">
        <f>AW76</f>
        <v>117</v>
      </c>
      <c r="AZ76" s="56"/>
      <c r="BA76" s="56"/>
      <c r="BB76" s="56"/>
      <c r="BC76" s="56"/>
      <c r="BD76" s="56"/>
      <c r="BE76" s="56"/>
      <c r="BF76" s="39">
        <f t="shared" si="27"/>
        <v>228</v>
      </c>
      <c r="BG76" s="57">
        <f t="shared" si="28"/>
        <v>76</v>
      </c>
      <c r="BH76" s="42" t="s">
        <v>125</v>
      </c>
      <c r="BJ76" s="60"/>
      <c r="BK76" s="60"/>
    </row>
    <row r="77" spans="1:63" s="59" customFormat="1" ht="18" customHeight="1" x14ac:dyDescent="0.25">
      <c r="A77" s="35">
        <v>73</v>
      </c>
      <c r="B77" s="56" t="s">
        <v>524</v>
      </c>
      <c r="C77" s="56" t="s">
        <v>525</v>
      </c>
      <c r="D77" s="64" t="s">
        <v>526</v>
      </c>
      <c r="E77" s="56" t="s">
        <v>453</v>
      </c>
      <c r="F77" s="56" t="s">
        <v>527</v>
      </c>
      <c r="G77" s="56" t="s">
        <v>97</v>
      </c>
      <c r="H77" s="56" t="s">
        <v>461</v>
      </c>
      <c r="I77" s="56" t="s">
        <v>523</v>
      </c>
      <c r="J77" s="35" t="s">
        <v>149</v>
      </c>
      <c r="K77" s="56" t="s">
        <v>528</v>
      </c>
      <c r="L77" s="37" t="s">
        <v>529</v>
      </c>
      <c r="M77" s="56" t="s">
        <v>530</v>
      </c>
      <c r="N77" s="56" t="s">
        <v>100</v>
      </c>
      <c r="O77" s="57">
        <v>40</v>
      </c>
      <c r="P77" s="57">
        <v>9.6</v>
      </c>
      <c r="Q77" s="57">
        <v>9</v>
      </c>
      <c r="R77" s="57"/>
      <c r="S77" s="57">
        <f t="shared" si="23"/>
        <v>384</v>
      </c>
      <c r="T77" s="56">
        <v>4</v>
      </c>
      <c r="U77" s="56">
        <v>2</v>
      </c>
      <c r="V77" s="56"/>
      <c r="W77" s="56">
        <v>20</v>
      </c>
      <c r="X77" s="56"/>
      <c r="Y77" s="39">
        <f t="shared" si="24"/>
        <v>19.2</v>
      </c>
      <c r="Z77" s="56">
        <v>2</v>
      </c>
      <c r="AA77" s="56"/>
      <c r="AB77" s="39">
        <f t="shared" si="25"/>
        <v>384</v>
      </c>
      <c r="AC77" s="40">
        <f t="shared" si="26"/>
        <v>40</v>
      </c>
      <c r="AD77" s="56" t="s">
        <v>101</v>
      </c>
      <c r="AE77" s="39">
        <f t="shared" si="20"/>
        <v>10</v>
      </c>
      <c r="AF77" s="39">
        <v>10</v>
      </c>
      <c r="AG77" s="40"/>
      <c r="AH77" s="58">
        <v>40</v>
      </c>
      <c r="AI77" s="39">
        <f t="shared" si="29"/>
        <v>400</v>
      </c>
      <c r="AJ77" s="40">
        <f>AE77*AH77</f>
        <v>400</v>
      </c>
      <c r="AK77" s="58"/>
      <c r="AL77" s="56"/>
      <c r="AM77" s="56"/>
      <c r="AN77" s="56"/>
      <c r="AO77" s="56"/>
      <c r="AP77" s="40"/>
      <c r="AQ77" s="56"/>
      <c r="AR77" s="57"/>
      <c r="AS77" s="56"/>
      <c r="AT77" s="56"/>
      <c r="AU77" s="56"/>
      <c r="AV77" s="40"/>
      <c r="AW77" s="56"/>
      <c r="AX77" s="41"/>
      <c r="AY77" s="40"/>
      <c r="AZ77" s="56"/>
      <c r="BA77" s="56"/>
      <c r="BB77" s="56"/>
      <c r="BC77" s="56"/>
      <c r="BD77" s="56"/>
      <c r="BE77" s="56"/>
      <c r="BF77" s="39">
        <f t="shared" si="27"/>
        <v>400</v>
      </c>
      <c r="BG77" s="57">
        <f t="shared" si="28"/>
        <v>40</v>
      </c>
      <c r="BH77" s="42" t="s">
        <v>125</v>
      </c>
      <c r="BJ77" s="60"/>
      <c r="BK77" s="60"/>
    </row>
    <row r="78" spans="1:63" s="59" customFormat="1" ht="18" customHeight="1" x14ac:dyDescent="0.25">
      <c r="A78" s="35">
        <v>74</v>
      </c>
      <c r="B78" s="56" t="s">
        <v>531</v>
      </c>
      <c r="C78" s="56" t="s">
        <v>532</v>
      </c>
      <c r="D78" s="56" t="s">
        <v>533</v>
      </c>
      <c r="E78" s="56" t="s">
        <v>453</v>
      </c>
      <c r="F78" s="56" t="s">
        <v>534</v>
      </c>
      <c r="G78" s="56" t="s">
        <v>103</v>
      </c>
      <c r="H78" s="56" t="s">
        <v>461</v>
      </c>
      <c r="I78" s="56" t="s">
        <v>523</v>
      </c>
      <c r="J78" s="35"/>
      <c r="K78" s="56" t="s">
        <v>535</v>
      </c>
      <c r="L78" s="37"/>
      <c r="M78" s="56" t="s">
        <v>120</v>
      </c>
      <c r="N78" s="56" t="s">
        <v>100</v>
      </c>
      <c r="O78" s="57">
        <v>30</v>
      </c>
      <c r="P78" s="57">
        <v>3.3</v>
      </c>
      <c r="Q78" s="57">
        <v>3</v>
      </c>
      <c r="R78" s="57"/>
      <c r="S78" s="57">
        <f t="shared" si="23"/>
        <v>99</v>
      </c>
      <c r="T78" s="56">
        <v>4</v>
      </c>
      <c r="U78" s="56">
        <v>2</v>
      </c>
      <c r="V78" s="56"/>
      <c r="W78" s="56"/>
      <c r="X78" s="56"/>
      <c r="Y78" s="39">
        <f t="shared" si="24"/>
        <v>6.6</v>
      </c>
      <c r="Z78" s="56">
        <v>2</v>
      </c>
      <c r="AA78" s="56"/>
      <c r="AB78" s="39">
        <f t="shared" si="25"/>
        <v>99</v>
      </c>
      <c r="AC78" s="40">
        <f t="shared" si="26"/>
        <v>30</v>
      </c>
      <c r="AD78" s="56" t="s">
        <v>418</v>
      </c>
      <c r="AE78" s="39">
        <f t="shared" si="20"/>
        <v>6</v>
      </c>
      <c r="AF78" s="39">
        <v>6</v>
      </c>
      <c r="AG78" s="40"/>
      <c r="AH78" s="58">
        <v>40</v>
      </c>
      <c r="AI78" s="39">
        <f t="shared" si="29"/>
        <v>240</v>
      </c>
      <c r="AJ78" s="40">
        <v>120</v>
      </c>
      <c r="AK78" s="57">
        <f>AE78*AH78-AJ78-AL78-AM78</f>
        <v>120</v>
      </c>
      <c r="AL78" s="56"/>
      <c r="AM78" s="56"/>
      <c r="AN78" s="56"/>
      <c r="AO78" s="56"/>
      <c r="AP78" s="40">
        <f>AQ78+AR78+AS78</f>
        <v>38</v>
      </c>
      <c r="AQ78" s="56">
        <v>38</v>
      </c>
      <c r="AR78" s="57"/>
      <c r="AS78" s="56"/>
      <c r="AT78" s="56"/>
      <c r="AU78" s="56"/>
      <c r="AV78" s="40">
        <f t="shared" ref="AV78:AV88" si="30">AW78+AZ78+BA78</f>
        <v>38</v>
      </c>
      <c r="AW78" s="56">
        <v>38</v>
      </c>
      <c r="AX78" s="41">
        <f>AW78</f>
        <v>38</v>
      </c>
      <c r="AY78" s="40">
        <f>AW78</f>
        <v>38</v>
      </c>
      <c r="AZ78" s="56"/>
      <c r="BA78" s="56"/>
      <c r="BB78" s="56"/>
      <c r="BC78" s="56"/>
      <c r="BD78" s="56"/>
      <c r="BE78" s="56"/>
      <c r="BF78" s="39">
        <f t="shared" si="27"/>
        <v>240</v>
      </c>
      <c r="BG78" s="57">
        <f t="shared" si="28"/>
        <v>40</v>
      </c>
      <c r="BH78" s="42" t="s">
        <v>125</v>
      </c>
      <c r="BJ78" s="60"/>
      <c r="BK78" s="60"/>
    </row>
    <row r="79" spans="1:63" s="59" customFormat="1" ht="18" customHeight="1" x14ac:dyDescent="0.25">
      <c r="A79" s="35">
        <v>75</v>
      </c>
      <c r="B79" s="56" t="s">
        <v>536</v>
      </c>
      <c r="C79" s="56" t="s">
        <v>537</v>
      </c>
      <c r="D79" s="56" t="s">
        <v>538</v>
      </c>
      <c r="E79" s="56" t="s">
        <v>453</v>
      </c>
      <c r="F79" s="56" t="s">
        <v>367</v>
      </c>
      <c r="G79" s="56" t="s">
        <v>103</v>
      </c>
      <c r="H79" s="56" t="s">
        <v>455</v>
      </c>
      <c r="I79" s="56" t="s">
        <v>539</v>
      </c>
      <c r="J79" s="35" t="s">
        <v>121</v>
      </c>
      <c r="K79" s="56" t="s">
        <v>114</v>
      </c>
      <c r="L79" s="37" t="s">
        <v>540</v>
      </c>
      <c r="M79" s="56" t="s">
        <v>541</v>
      </c>
      <c r="N79" s="56" t="s">
        <v>101</v>
      </c>
      <c r="O79" s="57">
        <v>110</v>
      </c>
      <c r="P79" s="57">
        <v>6.6</v>
      </c>
      <c r="Q79" s="57">
        <v>6</v>
      </c>
      <c r="R79" s="57"/>
      <c r="S79" s="57">
        <f t="shared" si="23"/>
        <v>726</v>
      </c>
      <c r="T79" s="56">
        <v>4</v>
      </c>
      <c r="U79" s="56">
        <v>2</v>
      </c>
      <c r="V79" s="56"/>
      <c r="W79" s="56"/>
      <c r="X79" s="56"/>
      <c r="Y79" s="39">
        <f t="shared" si="24"/>
        <v>13.2</v>
      </c>
      <c r="Z79" s="56">
        <v>2</v>
      </c>
      <c r="AA79" s="56"/>
      <c r="AB79" s="39">
        <f t="shared" si="25"/>
        <v>726</v>
      </c>
      <c r="AC79" s="40">
        <f t="shared" si="26"/>
        <v>110</v>
      </c>
      <c r="AD79" s="56" t="s">
        <v>101</v>
      </c>
      <c r="AE79" s="39">
        <f t="shared" si="20"/>
        <v>6.6</v>
      </c>
      <c r="AF79" s="39">
        <v>6.6</v>
      </c>
      <c r="AG79" s="40"/>
      <c r="AH79" s="58">
        <v>140</v>
      </c>
      <c r="AI79" s="39">
        <f t="shared" si="29"/>
        <v>924</v>
      </c>
      <c r="AJ79" s="40">
        <f>6.6*140</f>
        <v>924</v>
      </c>
      <c r="AK79" s="56"/>
      <c r="AL79" s="56"/>
      <c r="AM79" s="56"/>
      <c r="AN79" s="56"/>
      <c r="AO79" s="56"/>
      <c r="AP79" s="40">
        <f>AQ79+AR79+AS79</f>
        <v>280</v>
      </c>
      <c r="AQ79" s="56"/>
      <c r="AR79" s="57">
        <v>280</v>
      </c>
      <c r="AS79" s="56"/>
      <c r="AT79" s="56"/>
      <c r="AU79" s="56"/>
      <c r="AV79" s="40">
        <f t="shared" si="30"/>
        <v>280</v>
      </c>
      <c r="AW79" s="56"/>
      <c r="AX79" s="41"/>
      <c r="AY79" s="40"/>
      <c r="AZ79" s="56">
        <v>280</v>
      </c>
      <c r="BA79" s="56"/>
      <c r="BB79" s="56"/>
      <c r="BC79" s="56"/>
      <c r="BD79" s="56"/>
      <c r="BE79" s="56"/>
      <c r="BF79" s="39">
        <f t="shared" si="27"/>
        <v>924</v>
      </c>
      <c r="BG79" s="57">
        <f t="shared" si="28"/>
        <v>140</v>
      </c>
      <c r="BH79" s="42" t="s">
        <v>125</v>
      </c>
      <c r="BJ79" s="60"/>
      <c r="BK79" s="60"/>
    </row>
    <row r="80" spans="1:63" s="59" customFormat="1" ht="18" customHeight="1" x14ac:dyDescent="0.25">
      <c r="A80" s="35">
        <v>76</v>
      </c>
      <c r="B80" s="56" t="s">
        <v>542</v>
      </c>
      <c r="C80" s="56" t="s">
        <v>543</v>
      </c>
      <c r="D80" s="56" t="s">
        <v>459</v>
      </c>
      <c r="E80" s="56" t="s">
        <v>453</v>
      </c>
      <c r="F80" s="56" t="s">
        <v>544</v>
      </c>
      <c r="G80" s="56" t="s">
        <v>103</v>
      </c>
      <c r="H80" s="56" t="s">
        <v>461</v>
      </c>
      <c r="I80" s="56" t="s">
        <v>456</v>
      </c>
      <c r="J80" s="35" t="s">
        <v>149</v>
      </c>
      <c r="K80" s="56" t="s">
        <v>528</v>
      </c>
      <c r="L80" s="37" t="s">
        <v>433</v>
      </c>
      <c r="M80" s="56" t="s">
        <v>139</v>
      </c>
      <c r="N80" s="56" t="s">
        <v>100</v>
      </c>
      <c r="O80" s="57">
        <v>24</v>
      </c>
      <c r="P80" s="57">
        <v>5.6</v>
      </c>
      <c r="Q80" s="57">
        <v>5</v>
      </c>
      <c r="R80" s="57"/>
      <c r="S80" s="57">
        <f t="shared" si="23"/>
        <v>134.39999999999998</v>
      </c>
      <c r="T80" s="56">
        <v>4</v>
      </c>
      <c r="U80" s="56">
        <v>2</v>
      </c>
      <c r="V80" s="56"/>
      <c r="W80" s="56"/>
      <c r="X80" s="56"/>
      <c r="Y80" s="39">
        <f t="shared" si="24"/>
        <v>11.2</v>
      </c>
      <c r="Z80" s="56">
        <v>2</v>
      </c>
      <c r="AA80" s="56"/>
      <c r="AB80" s="39">
        <f t="shared" si="25"/>
        <v>134.39999999999998</v>
      </c>
      <c r="AC80" s="40">
        <f t="shared" si="26"/>
        <v>24</v>
      </c>
      <c r="AD80" s="56" t="s">
        <v>101</v>
      </c>
      <c r="AE80" s="39">
        <f t="shared" si="20"/>
        <v>6</v>
      </c>
      <c r="AF80" s="39">
        <v>6</v>
      </c>
      <c r="AG80" s="40"/>
      <c r="AH80" s="58">
        <v>42</v>
      </c>
      <c r="AI80" s="39">
        <f t="shared" si="29"/>
        <v>252</v>
      </c>
      <c r="AJ80" s="40">
        <f>AE80*AH80</f>
        <v>252</v>
      </c>
      <c r="AK80" s="56"/>
      <c r="AL80" s="56"/>
      <c r="AM80" s="56"/>
      <c r="AN80" s="56"/>
      <c r="AO80" s="56"/>
      <c r="AP80" s="40"/>
      <c r="AQ80" s="56"/>
      <c r="AR80" s="57"/>
      <c r="AS80" s="56"/>
      <c r="AT80" s="56"/>
      <c r="AU80" s="56"/>
      <c r="AV80" s="40">
        <f t="shared" si="30"/>
        <v>4</v>
      </c>
      <c r="AW80" s="56">
        <v>4</v>
      </c>
      <c r="AX80" s="41">
        <f>AW80</f>
        <v>4</v>
      </c>
      <c r="AY80" s="40">
        <f>AW80</f>
        <v>4</v>
      </c>
      <c r="AZ80" s="56"/>
      <c r="BA80" s="56"/>
      <c r="BB80" s="56"/>
      <c r="BC80" s="56"/>
      <c r="BD80" s="56"/>
      <c r="BE80" s="56"/>
      <c r="BF80" s="39">
        <f t="shared" si="27"/>
        <v>252</v>
      </c>
      <c r="BG80" s="57">
        <f t="shared" si="28"/>
        <v>42</v>
      </c>
      <c r="BH80" s="42" t="s">
        <v>125</v>
      </c>
      <c r="BJ80" s="60"/>
      <c r="BK80" s="60"/>
    </row>
    <row r="81" spans="1:63" s="59" customFormat="1" ht="18" customHeight="1" x14ac:dyDescent="0.25">
      <c r="A81" s="35">
        <v>77</v>
      </c>
      <c r="B81" s="56" t="s">
        <v>545</v>
      </c>
      <c r="C81" s="56" t="s">
        <v>546</v>
      </c>
      <c r="D81" s="56" t="s">
        <v>459</v>
      </c>
      <c r="E81" s="56" t="s">
        <v>453</v>
      </c>
      <c r="F81" s="56" t="s">
        <v>547</v>
      </c>
      <c r="G81" s="56" t="s">
        <v>103</v>
      </c>
      <c r="H81" s="56" t="s">
        <v>461</v>
      </c>
      <c r="I81" s="56" t="s">
        <v>456</v>
      </c>
      <c r="J81" s="35" t="s">
        <v>121</v>
      </c>
      <c r="K81" s="56" t="s">
        <v>462</v>
      </c>
      <c r="L81" s="37">
        <v>2017</v>
      </c>
      <c r="M81" s="56" t="s">
        <v>364</v>
      </c>
      <c r="N81" s="56" t="s">
        <v>100</v>
      </c>
      <c r="O81" s="57">
        <v>22</v>
      </c>
      <c r="P81" s="57">
        <v>4.5999999999999996</v>
      </c>
      <c r="Q81" s="57">
        <v>4</v>
      </c>
      <c r="R81" s="57"/>
      <c r="S81" s="57">
        <f t="shared" si="23"/>
        <v>101.19999999999999</v>
      </c>
      <c r="T81" s="56">
        <v>4</v>
      </c>
      <c r="U81" s="56">
        <v>2</v>
      </c>
      <c r="V81" s="56"/>
      <c r="W81" s="56"/>
      <c r="X81" s="56"/>
      <c r="Y81" s="39">
        <f t="shared" si="24"/>
        <v>9.1999999999999993</v>
      </c>
      <c r="Z81" s="56">
        <v>2</v>
      </c>
      <c r="AA81" s="56"/>
      <c r="AB81" s="39">
        <f t="shared" si="25"/>
        <v>101.19999999999999</v>
      </c>
      <c r="AC81" s="40">
        <f t="shared" si="26"/>
        <v>22</v>
      </c>
      <c r="AD81" s="56" t="s">
        <v>100</v>
      </c>
      <c r="AE81" s="39">
        <f t="shared" si="20"/>
        <v>6</v>
      </c>
      <c r="AF81" s="39">
        <v>6</v>
      </c>
      <c r="AG81" s="40"/>
      <c r="AH81" s="58">
        <v>66</v>
      </c>
      <c r="AI81" s="39">
        <f t="shared" si="29"/>
        <v>396</v>
      </c>
      <c r="AJ81" s="40"/>
      <c r="AK81" s="57">
        <f>AE81*AH81-AJ81-AL81-AM81</f>
        <v>396</v>
      </c>
      <c r="AL81" s="56"/>
      <c r="AM81" s="56"/>
      <c r="AN81" s="56"/>
      <c r="AO81" s="56"/>
      <c r="AP81" s="65">
        <f>AQ81+AR81+AS81</f>
        <v>84</v>
      </c>
      <c r="AQ81" s="56"/>
      <c r="AR81" s="66">
        <v>84</v>
      </c>
      <c r="AS81" s="56"/>
      <c r="AT81" s="56"/>
      <c r="AU81" s="56"/>
      <c r="AV81" s="48">
        <f t="shared" si="30"/>
        <v>80</v>
      </c>
      <c r="AW81" s="61">
        <v>80</v>
      </c>
      <c r="AX81" s="41">
        <f>AW81</f>
        <v>80</v>
      </c>
      <c r="AY81" s="40">
        <f>AW81</f>
        <v>80</v>
      </c>
      <c r="AZ81" s="56"/>
      <c r="BA81" s="56"/>
      <c r="BB81" s="56">
        <v>6</v>
      </c>
      <c r="BC81" s="56"/>
      <c r="BD81" s="56">
        <v>23</v>
      </c>
      <c r="BE81" s="56"/>
      <c r="BF81" s="39">
        <f t="shared" si="27"/>
        <v>396</v>
      </c>
      <c r="BG81" s="57">
        <f t="shared" si="28"/>
        <v>66</v>
      </c>
      <c r="BH81" s="42" t="s">
        <v>125</v>
      </c>
      <c r="BJ81" s="60"/>
      <c r="BK81" s="60"/>
    </row>
    <row r="82" spans="1:63" s="59" customFormat="1" ht="18" customHeight="1" x14ac:dyDescent="0.25">
      <c r="A82" s="35">
        <v>78</v>
      </c>
      <c r="B82" s="56" t="s">
        <v>548</v>
      </c>
      <c r="C82" s="56" t="s">
        <v>549</v>
      </c>
      <c r="D82" s="56" t="s">
        <v>498</v>
      </c>
      <c r="E82" s="56" t="s">
        <v>453</v>
      </c>
      <c r="F82" s="56" t="s">
        <v>550</v>
      </c>
      <c r="G82" s="56" t="s">
        <v>103</v>
      </c>
      <c r="H82" s="56" t="s">
        <v>455</v>
      </c>
      <c r="I82" s="56" t="s">
        <v>551</v>
      </c>
      <c r="J82" s="35" t="s">
        <v>121</v>
      </c>
      <c r="K82" s="56" t="s">
        <v>114</v>
      </c>
      <c r="L82" s="37" t="s">
        <v>485</v>
      </c>
      <c r="M82" s="56" t="s">
        <v>147</v>
      </c>
      <c r="N82" s="56" t="s">
        <v>100</v>
      </c>
      <c r="O82" s="57">
        <v>20</v>
      </c>
      <c r="P82" s="57">
        <v>4.5999999999999996</v>
      </c>
      <c r="Q82" s="57">
        <v>4</v>
      </c>
      <c r="R82" s="57"/>
      <c r="S82" s="57">
        <f t="shared" si="23"/>
        <v>92</v>
      </c>
      <c r="T82" s="56">
        <v>4</v>
      </c>
      <c r="U82" s="56">
        <v>2</v>
      </c>
      <c r="V82" s="56"/>
      <c r="W82" s="56"/>
      <c r="X82" s="56"/>
      <c r="Y82" s="39">
        <f t="shared" si="24"/>
        <v>9.1999999999999993</v>
      </c>
      <c r="Z82" s="56">
        <v>2</v>
      </c>
      <c r="AA82" s="56"/>
      <c r="AB82" s="39">
        <f t="shared" si="25"/>
        <v>92</v>
      </c>
      <c r="AC82" s="40">
        <f t="shared" si="26"/>
        <v>20</v>
      </c>
      <c r="AD82" s="56" t="s">
        <v>100</v>
      </c>
      <c r="AE82" s="39">
        <f t="shared" si="20"/>
        <v>5</v>
      </c>
      <c r="AF82" s="39">
        <v>5</v>
      </c>
      <c r="AG82" s="40"/>
      <c r="AH82" s="58">
        <v>26</v>
      </c>
      <c r="AI82" s="39">
        <f t="shared" si="29"/>
        <v>130</v>
      </c>
      <c r="AJ82" s="40"/>
      <c r="AK82" s="57">
        <f>AE82*AH82-AJ82-AL82-AM82</f>
        <v>130</v>
      </c>
      <c r="AL82" s="56"/>
      <c r="AM82" s="56"/>
      <c r="AN82" s="56"/>
      <c r="AO82" s="56"/>
      <c r="AP82" s="40"/>
      <c r="AQ82" s="56"/>
      <c r="AR82" s="57"/>
      <c r="AS82" s="56"/>
      <c r="AT82" s="56"/>
      <c r="AU82" s="56"/>
      <c r="AV82" s="40">
        <f t="shared" si="30"/>
        <v>23</v>
      </c>
      <c r="AW82" s="56"/>
      <c r="AX82" s="41"/>
      <c r="AY82" s="40"/>
      <c r="AZ82" s="56"/>
      <c r="BA82" s="56">
        <v>23</v>
      </c>
      <c r="BB82" s="56"/>
      <c r="BC82" s="56"/>
      <c r="BD82" s="56"/>
      <c r="BE82" s="56"/>
      <c r="BF82" s="39">
        <f t="shared" si="27"/>
        <v>130</v>
      </c>
      <c r="BG82" s="57">
        <f t="shared" si="28"/>
        <v>26</v>
      </c>
      <c r="BH82" s="42" t="s">
        <v>125</v>
      </c>
      <c r="BJ82" s="60"/>
      <c r="BK82" s="60"/>
    </row>
    <row r="83" spans="1:63" s="59" customFormat="1" ht="18" customHeight="1" x14ac:dyDescent="0.25">
      <c r="A83" s="35">
        <v>79</v>
      </c>
      <c r="B83" s="56" t="s">
        <v>552</v>
      </c>
      <c r="C83" s="56" t="s">
        <v>553</v>
      </c>
      <c r="D83" s="56" t="s">
        <v>554</v>
      </c>
      <c r="E83" s="56" t="s">
        <v>453</v>
      </c>
      <c r="F83" s="56" t="s">
        <v>555</v>
      </c>
      <c r="G83" s="56" t="s">
        <v>103</v>
      </c>
      <c r="H83" s="56" t="s">
        <v>455</v>
      </c>
      <c r="I83" s="56" t="s">
        <v>556</v>
      </c>
      <c r="J83" s="35" t="s">
        <v>149</v>
      </c>
      <c r="K83" s="56" t="s">
        <v>557</v>
      </c>
      <c r="L83" s="56"/>
      <c r="M83" s="56" t="s">
        <v>142</v>
      </c>
      <c r="N83" s="56" t="s">
        <v>100</v>
      </c>
      <c r="O83" s="57">
        <v>18</v>
      </c>
      <c r="P83" s="57">
        <v>3.6</v>
      </c>
      <c r="Q83" s="57">
        <v>3</v>
      </c>
      <c r="R83" s="57"/>
      <c r="S83" s="57">
        <f t="shared" si="23"/>
        <v>64.8</v>
      </c>
      <c r="T83" s="56">
        <v>4</v>
      </c>
      <c r="U83" s="56">
        <v>2</v>
      </c>
      <c r="V83" s="56"/>
      <c r="W83" s="56"/>
      <c r="X83" s="56"/>
      <c r="Y83" s="39">
        <f t="shared" si="24"/>
        <v>7.2</v>
      </c>
      <c r="Z83" s="56">
        <v>2</v>
      </c>
      <c r="AA83" s="56"/>
      <c r="AB83" s="39">
        <f t="shared" si="25"/>
        <v>64.8</v>
      </c>
      <c r="AC83" s="40">
        <f t="shared" si="26"/>
        <v>18</v>
      </c>
      <c r="AD83" s="56" t="s">
        <v>100</v>
      </c>
      <c r="AE83" s="39">
        <f t="shared" si="20"/>
        <v>4.5</v>
      </c>
      <c r="AF83" s="39">
        <v>4.5</v>
      </c>
      <c r="AG83" s="40"/>
      <c r="AH83" s="58">
        <v>20</v>
      </c>
      <c r="AI83" s="39">
        <f t="shared" si="29"/>
        <v>90</v>
      </c>
      <c r="AJ83" s="40"/>
      <c r="AK83" s="57">
        <f>AE83*AH83-AJ83-AL83-AM83</f>
        <v>90</v>
      </c>
      <c r="AL83" s="56"/>
      <c r="AM83" s="56"/>
      <c r="AN83" s="56"/>
      <c r="AO83" s="56"/>
      <c r="AP83" s="40"/>
      <c r="AQ83" s="56"/>
      <c r="AR83" s="57"/>
      <c r="AS83" s="56"/>
      <c r="AT83" s="56"/>
      <c r="AU83" s="56"/>
      <c r="AV83" s="40">
        <f t="shared" si="30"/>
        <v>32</v>
      </c>
      <c r="AW83" s="56">
        <v>32</v>
      </c>
      <c r="AX83" s="41">
        <f>AW83</f>
        <v>32</v>
      </c>
      <c r="AY83" s="40">
        <f>AW83</f>
        <v>32</v>
      </c>
      <c r="AZ83" s="56"/>
      <c r="BA83" s="56"/>
      <c r="BB83" s="56"/>
      <c r="BC83" s="56"/>
      <c r="BD83" s="56"/>
      <c r="BE83" s="56"/>
      <c r="BF83" s="39">
        <f t="shared" si="27"/>
        <v>90</v>
      </c>
      <c r="BG83" s="57">
        <f t="shared" si="28"/>
        <v>20</v>
      </c>
      <c r="BH83" s="42" t="s">
        <v>125</v>
      </c>
      <c r="BJ83" s="60"/>
      <c r="BK83" s="60"/>
    </row>
    <row r="84" spans="1:63" s="72" customFormat="1" ht="18" customHeight="1" x14ac:dyDescent="0.25">
      <c r="A84" s="35">
        <v>80</v>
      </c>
      <c r="B84" s="50" t="s">
        <v>558</v>
      </c>
      <c r="C84" s="50" t="s">
        <v>559</v>
      </c>
      <c r="D84" s="50" t="s">
        <v>560</v>
      </c>
      <c r="E84" s="50" t="s">
        <v>561</v>
      </c>
      <c r="F84" s="50" t="s">
        <v>562</v>
      </c>
      <c r="G84" s="50" t="s">
        <v>97</v>
      </c>
      <c r="H84" s="56" t="s">
        <v>455</v>
      </c>
      <c r="I84" s="50" t="s">
        <v>151</v>
      </c>
      <c r="J84" s="35"/>
      <c r="K84" s="56" t="s">
        <v>476</v>
      </c>
      <c r="L84" s="37" t="s">
        <v>433</v>
      </c>
      <c r="M84" s="50" t="s">
        <v>126</v>
      </c>
      <c r="N84" s="50" t="s">
        <v>101</v>
      </c>
      <c r="O84" s="51">
        <v>46</v>
      </c>
      <c r="P84" s="67">
        <v>20.6</v>
      </c>
      <c r="Q84" s="51">
        <v>13</v>
      </c>
      <c r="R84" s="51">
        <f>3.5+3.5</f>
        <v>7</v>
      </c>
      <c r="S84" s="68">
        <f t="shared" si="23"/>
        <v>947.6</v>
      </c>
      <c r="T84" s="69">
        <v>4</v>
      </c>
      <c r="U84" s="69">
        <v>2</v>
      </c>
      <c r="V84" s="68">
        <v>42</v>
      </c>
      <c r="W84" s="68"/>
      <c r="X84" s="68"/>
      <c r="Y84" s="39">
        <f t="shared" si="24"/>
        <v>41.2</v>
      </c>
      <c r="Z84" s="69">
        <v>2</v>
      </c>
      <c r="AA84" s="68"/>
      <c r="AB84" s="68">
        <f t="shared" si="25"/>
        <v>947.6</v>
      </c>
      <c r="AC84" s="69">
        <f t="shared" si="26"/>
        <v>46</v>
      </c>
      <c r="AD84" s="68" t="s">
        <v>101</v>
      </c>
      <c r="AE84" s="68">
        <v>20.6</v>
      </c>
      <c r="AF84" s="68">
        <v>13</v>
      </c>
      <c r="AG84" s="68">
        <v>7.6</v>
      </c>
      <c r="AH84" s="69">
        <v>160</v>
      </c>
      <c r="AI84" s="39">
        <f t="shared" si="29"/>
        <v>3296</v>
      </c>
      <c r="AJ84" s="70">
        <f>AE84*AH84-AK84-AL84-AM84</f>
        <v>2080</v>
      </c>
      <c r="AK84" s="68"/>
      <c r="AL84" s="69"/>
      <c r="AM84" s="70">
        <f>AG84*AH84</f>
        <v>1216</v>
      </c>
      <c r="AN84" s="70"/>
      <c r="AO84" s="70"/>
      <c r="AP84" s="69">
        <f t="shared" ref="AP84:AP127" si="31">AQ84+AR84+AS84</f>
        <v>208</v>
      </c>
      <c r="AQ84" s="69"/>
      <c r="AR84" s="68">
        <v>208</v>
      </c>
      <c r="AS84" s="68"/>
      <c r="AT84" s="69"/>
      <c r="AU84" s="68"/>
      <c r="AV84" s="69">
        <f t="shared" si="30"/>
        <v>208</v>
      </c>
      <c r="AW84" s="69"/>
      <c r="AX84" s="41"/>
      <c r="AY84" s="40"/>
      <c r="AZ84" s="69">
        <v>208</v>
      </c>
      <c r="BA84" s="69"/>
      <c r="BB84" s="68"/>
      <c r="BC84" s="68"/>
      <c r="BD84" s="69"/>
      <c r="BE84" s="68"/>
      <c r="BF84" s="39">
        <f t="shared" si="27"/>
        <v>3296</v>
      </c>
      <c r="BG84" s="68">
        <f t="shared" si="28"/>
        <v>160</v>
      </c>
      <c r="BH84" s="71" t="s">
        <v>102</v>
      </c>
      <c r="BJ84" s="60"/>
      <c r="BK84" s="60"/>
    </row>
    <row r="85" spans="1:63" s="72" customFormat="1" ht="18" customHeight="1" x14ac:dyDescent="0.25">
      <c r="A85" s="35">
        <v>81</v>
      </c>
      <c r="B85" s="50" t="s">
        <v>563</v>
      </c>
      <c r="C85" s="50" t="s">
        <v>564</v>
      </c>
      <c r="D85" s="50" t="s">
        <v>565</v>
      </c>
      <c r="E85" s="50" t="s">
        <v>561</v>
      </c>
      <c r="F85" s="50" t="s">
        <v>566</v>
      </c>
      <c r="G85" s="50" t="s">
        <v>97</v>
      </c>
      <c r="H85" s="56" t="s">
        <v>455</v>
      </c>
      <c r="I85" s="50" t="s">
        <v>151</v>
      </c>
      <c r="J85" s="35"/>
      <c r="K85" s="56" t="s">
        <v>476</v>
      </c>
      <c r="L85" s="37" t="s">
        <v>433</v>
      </c>
      <c r="M85" s="50" t="s">
        <v>126</v>
      </c>
      <c r="N85" s="50" t="s">
        <v>101</v>
      </c>
      <c r="O85" s="51">
        <v>46</v>
      </c>
      <c r="P85" s="67">
        <v>7.6</v>
      </c>
      <c r="Q85" s="51">
        <v>7</v>
      </c>
      <c r="R85" s="51"/>
      <c r="S85" s="68">
        <f t="shared" si="23"/>
        <v>349.59999999999997</v>
      </c>
      <c r="T85" s="69">
        <v>4</v>
      </c>
      <c r="U85" s="69">
        <v>2</v>
      </c>
      <c r="V85" s="68">
        <v>16</v>
      </c>
      <c r="W85" s="68"/>
      <c r="X85" s="68"/>
      <c r="Y85" s="39">
        <f t="shared" si="24"/>
        <v>15.2</v>
      </c>
      <c r="Z85" s="69">
        <v>2</v>
      </c>
      <c r="AA85" s="68"/>
      <c r="AB85" s="68">
        <f t="shared" si="25"/>
        <v>349.59999999999997</v>
      </c>
      <c r="AC85" s="69">
        <f t="shared" si="26"/>
        <v>46</v>
      </c>
      <c r="AD85" s="68" t="s">
        <v>101</v>
      </c>
      <c r="AE85" s="68">
        <v>7.6</v>
      </c>
      <c r="AF85" s="68">
        <v>7.6</v>
      </c>
      <c r="AG85" s="68"/>
      <c r="AH85" s="69">
        <v>80</v>
      </c>
      <c r="AI85" s="39">
        <f t="shared" si="29"/>
        <v>608</v>
      </c>
      <c r="AJ85" s="70">
        <f>AE85*AH85-AK85-AL85-AM85</f>
        <v>608</v>
      </c>
      <c r="AK85" s="68"/>
      <c r="AL85" s="69"/>
      <c r="AM85" s="69"/>
      <c r="AN85" s="69"/>
      <c r="AO85" s="69"/>
      <c r="AP85" s="69">
        <f t="shared" si="31"/>
        <v>40</v>
      </c>
      <c r="AQ85" s="69"/>
      <c r="AR85" s="68">
        <v>40</v>
      </c>
      <c r="AS85" s="68"/>
      <c r="AT85" s="69"/>
      <c r="AU85" s="68"/>
      <c r="AV85" s="69">
        <f t="shared" si="30"/>
        <v>40</v>
      </c>
      <c r="AW85" s="69"/>
      <c r="AX85" s="41"/>
      <c r="AY85" s="40"/>
      <c r="AZ85" s="69">
        <v>40</v>
      </c>
      <c r="BA85" s="69"/>
      <c r="BB85" s="68"/>
      <c r="BC85" s="68"/>
      <c r="BD85" s="69"/>
      <c r="BE85" s="68"/>
      <c r="BF85" s="39">
        <f t="shared" si="27"/>
        <v>608</v>
      </c>
      <c r="BG85" s="68">
        <f t="shared" si="28"/>
        <v>80</v>
      </c>
      <c r="BH85" s="71" t="s">
        <v>102</v>
      </c>
      <c r="BJ85" s="60"/>
      <c r="BK85" s="60"/>
    </row>
    <row r="86" spans="1:63" s="72" customFormat="1" ht="18" customHeight="1" x14ac:dyDescent="0.25">
      <c r="A86" s="35">
        <v>82</v>
      </c>
      <c r="B86" s="50" t="s">
        <v>567</v>
      </c>
      <c r="C86" s="50" t="s">
        <v>568</v>
      </c>
      <c r="D86" s="50" t="s">
        <v>569</v>
      </c>
      <c r="E86" s="50" t="s">
        <v>561</v>
      </c>
      <c r="F86" s="50" t="s">
        <v>570</v>
      </c>
      <c r="G86" s="50" t="s">
        <v>103</v>
      </c>
      <c r="H86" s="56" t="s">
        <v>455</v>
      </c>
      <c r="I86" s="50" t="s">
        <v>151</v>
      </c>
      <c r="J86" s="35"/>
      <c r="K86" s="56" t="s">
        <v>557</v>
      </c>
      <c r="L86" s="37"/>
      <c r="M86" s="50" t="s">
        <v>571</v>
      </c>
      <c r="N86" s="50" t="s">
        <v>100</v>
      </c>
      <c r="O86" s="51">
        <v>22</v>
      </c>
      <c r="P86" s="67">
        <v>7</v>
      </c>
      <c r="Q86" s="51">
        <v>6.5</v>
      </c>
      <c r="R86" s="51"/>
      <c r="S86" s="68">
        <f t="shared" si="23"/>
        <v>154</v>
      </c>
      <c r="T86" s="69">
        <v>4</v>
      </c>
      <c r="U86" s="69">
        <v>2</v>
      </c>
      <c r="V86" s="68"/>
      <c r="W86" s="68"/>
      <c r="X86" s="68"/>
      <c r="Y86" s="39">
        <f t="shared" si="24"/>
        <v>14</v>
      </c>
      <c r="Z86" s="69">
        <v>2</v>
      </c>
      <c r="AA86" s="68"/>
      <c r="AB86" s="68">
        <f t="shared" si="25"/>
        <v>154</v>
      </c>
      <c r="AC86" s="69">
        <f t="shared" si="26"/>
        <v>22</v>
      </c>
      <c r="AD86" s="68" t="s">
        <v>100</v>
      </c>
      <c r="AE86" s="68">
        <v>7</v>
      </c>
      <c r="AF86" s="68">
        <v>7</v>
      </c>
      <c r="AG86" s="68"/>
      <c r="AH86" s="69">
        <v>35</v>
      </c>
      <c r="AI86" s="39">
        <f t="shared" si="29"/>
        <v>245</v>
      </c>
      <c r="AJ86" s="70"/>
      <c r="AK86" s="68">
        <f>AE86*AH86</f>
        <v>245</v>
      </c>
      <c r="AL86" s="69"/>
      <c r="AM86" s="69"/>
      <c r="AN86" s="69"/>
      <c r="AO86" s="69"/>
      <c r="AP86" s="69">
        <f t="shared" si="31"/>
        <v>10</v>
      </c>
      <c r="AQ86" s="69">
        <v>10</v>
      </c>
      <c r="AR86" s="68"/>
      <c r="AS86" s="68"/>
      <c r="AT86" s="69"/>
      <c r="AU86" s="68"/>
      <c r="AV86" s="69">
        <f t="shared" si="30"/>
        <v>43</v>
      </c>
      <c r="AW86" s="69">
        <v>43</v>
      </c>
      <c r="AX86" s="41">
        <f>AW86</f>
        <v>43</v>
      </c>
      <c r="AY86" s="40">
        <f>AW86</f>
        <v>43</v>
      </c>
      <c r="AZ86" s="69"/>
      <c r="BA86" s="69"/>
      <c r="BB86" s="68"/>
      <c r="BC86" s="68"/>
      <c r="BD86" s="69"/>
      <c r="BE86" s="68"/>
      <c r="BF86" s="39">
        <f t="shared" si="27"/>
        <v>245</v>
      </c>
      <c r="BG86" s="68">
        <f t="shared" si="28"/>
        <v>35</v>
      </c>
      <c r="BH86" s="71" t="s">
        <v>102</v>
      </c>
      <c r="BJ86" s="60"/>
      <c r="BK86" s="60"/>
    </row>
    <row r="87" spans="1:63" s="72" customFormat="1" ht="18" customHeight="1" x14ac:dyDescent="0.25">
      <c r="A87" s="35">
        <v>83</v>
      </c>
      <c r="B87" s="50" t="s">
        <v>572</v>
      </c>
      <c r="C87" s="50" t="s">
        <v>573</v>
      </c>
      <c r="D87" s="50" t="s">
        <v>574</v>
      </c>
      <c r="E87" s="50" t="s">
        <v>561</v>
      </c>
      <c r="F87" s="50" t="s">
        <v>575</v>
      </c>
      <c r="G87" s="50" t="s">
        <v>97</v>
      </c>
      <c r="H87" s="56" t="s">
        <v>455</v>
      </c>
      <c r="I87" s="50" t="s">
        <v>124</v>
      </c>
      <c r="J87" s="35"/>
      <c r="K87" s="56" t="s">
        <v>471</v>
      </c>
      <c r="L87" s="37" t="s">
        <v>433</v>
      </c>
      <c r="M87" s="50" t="s">
        <v>117</v>
      </c>
      <c r="N87" s="50" t="s">
        <v>101</v>
      </c>
      <c r="O87" s="51">
        <v>40</v>
      </c>
      <c r="P87" s="67">
        <v>7.6</v>
      </c>
      <c r="Q87" s="51">
        <v>7</v>
      </c>
      <c r="R87" s="51"/>
      <c r="S87" s="68">
        <f t="shared" si="23"/>
        <v>304</v>
      </c>
      <c r="T87" s="69">
        <v>4</v>
      </c>
      <c r="U87" s="69">
        <v>2</v>
      </c>
      <c r="V87" s="68">
        <f>P87*2</f>
        <v>15.2</v>
      </c>
      <c r="W87" s="68"/>
      <c r="X87" s="68"/>
      <c r="Y87" s="39">
        <f t="shared" si="24"/>
        <v>15.2</v>
      </c>
      <c r="Z87" s="69">
        <v>2</v>
      </c>
      <c r="AA87" s="68"/>
      <c r="AB87" s="68">
        <f t="shared" si="25"/>
        <v>304</v>
      </c>
      <c r="AC87" s="69">
        <f t="shared" si="26"/>
        <v>40</v>
      </c>
      <c r="AD87" s="68" t="s">
        <v>101</v>
      </c>
      <c r="AE87" s="68">
        <v>7.6</v>
      </c>
      <c r="AF87" s="68">
        <v>7.6</v>
      </c>
      <c r="AG87" s="68"/>
      <c r="AH87" s="69">
        <v>100</v>
      </c>
      <c r="AI87" s="39">
        <f t="shared" si="29"/>
        <v>760</v>
      </c>
      <c r="AJ87" s="70">
        <f>AE87*AH87-AK87-AL87-AM87</f>
        <v>760</v>
      </c>
      <c r="AK87" s="68"/>
      <c r="AL87" s="69"/>
      <c r="AM87" s="69"/>
      <c r="AN87" s="69"/>
      <c r="AO87" s="69"/>
      <c r="AP87" s="73">
        <f t="shared" si="31"/>
        <v>200</v>
      </c>
      <c r="AQ87" s="69"/>
      <c r="AR87" s="74">
        <v>200</v>
      </c>
      <c r="AS87" s="68"/>
      <c r="AT87" s="69"/>
      <c r="AU87" s="68"/>
      <c r="AV87" s="75">
        <f t="shared" si="30"/>
        <v>190</v>
      </c>
      <c r="AW87" s="69"/>
      <c r="AX87" s="41"/>
      <c r="AY87" s="40"/>
      <c r="AZ87" s="75">
        <v>190</v>
      </c>
      <c r="BA87" s="69"/>
      <c r="BB87" s="68"/>
      <c r="BC87" s="68">
        <v>2</v>
      </c>
      <c r="BD87" s="69"/>
      <c r="BE87" s="68"/>
      <c r="BF87" s="39">
        <f t="shared" si="27"/>
        <v>760</v>
      </c>
      <c r="BG87" s="68">
        <f t="shared" si="28"/>
        <v>100</v>
      </c>
      <c r="BH87" s="71" t="s">
        <v>125</v>
      </c>
      <c r="BJ87" s="60"/>
      <c r="BK87" s="60"/>
    </row>
    <row r="88" spans="1:63" s="72" customFormat="1" ht="18" customHeight="1" x14ac:dyDescent="0.25">
      <c r="A88" s="35">
        <v>84</v>
      </c>
      <c r="B88" s="50" t="s">
        <v>576</v>
      </c>
      <c r="C88" s="50" t="s">
        <v>577</v>
      </c>
      <c r="D88" s="50" t="s">
        <v>578</v>
      </c>
      <c r="E88" s="50" t="s">
        <v>561</v>
      </c>
      <c r="F88" s="50" t="s">
        <v>579</v>
      </c>
      <c r="G88" s="50" t="s">
        <v>103</v>
      </c>
      <c r="H88" s="56" t="s">
        <v>455</v>
      </c>
      <c r="I88" s="50" t="s">
        <v>124</v>
      </c>
      <c r="J88" s="35"/>
      <c r="K88" s="56" t="s">
        <v>471</v>
      </c>
      <c r="L88" s="37" t="s">
        <v>580</v>
      </c>
      <c r="M88" s="50" t="s">
        <v>123</v>
      </c>
      <c r="N88" s="50" t="s">
        <v>100</v>
      </c>
      <c r="O88" s="51">
        <v>36</v>
      </c>
      <c r="P88" s="67">
        <v>5.5</v>
      </c>
      <c r="Q88" s="51">
        <v>3.5</v>
      </c>
      <c r="R88" s="51">
        <f>0.75+0.75</f>
        <v>1.5</v>
      </c>
      <c r="S88" s="68">
        <f t="shared" si="23"/>
        <v>198</v>
      </c>
      <c r="T88" s="69">
        <v>4</v>
      </c>
      <c r="U88" s="69">
        <v>2</v>
      </c>
      <c r="V88" s="68"/>
      <c r="W88" s="68"/>
      <c r="X88" s="68"/>
      <c r="Y88" s="39">
        <f t="shared" si="24"/>
        <v>11</v>
      </c>
      <c r="Z88" s="69">
        <v>2</v>
      </c>
      <c r="AA88" s="68"/>
      <c r="AB88" s="68">
        <f t="shared" si="25"/>
        <v>198</v>
      </c>
      <c r="AC88" s="69">
        <f t="shared" si="26"/>
        <v>36</v>
      </c>
      <c r="AD88" s="68" t="s">
        <v>101</v>
      </c>
      <c r="AE88" s="68">
        <v>5.5</v>
      </c>
      <c r="AF88" s="68">
        <v>5.5</v>
      </c>
      <c r="AG88" s="68"/>
      <c r="AH88" s="69">
        <v>60</v>
      </c>
      <c r="AI88" s="39">
        <f t="shared" si="29"/>
        <v>330</v>
      </c>
      <c r="AJ88" s="70">
        <f>AE88*AH88-AK88-AL88-AM88</f>
        <v>330</v>
      </c>
      <c r="AK88" s="68"/>
      <c r="AL88" s="69"/>
      <c r="AM88" s="69"/>
      <c r="AN88" s="69"/>
      <c r="AO88" s="69"/>
      <c r="AP88" s="73">
        <f t="shared" si="31"/>
        <v>120</v>
      </c>
      <c r="AQ88" s="73">
        <v>120</v>
      </c>
      <c r="AR88" s="68"/>
      <c r="AS88" s="68"/>
      <c r="AT88" s="69"/>
      <c r="AU88" s="68"/>
      <c r="AV88" s="75">
        <f t="shared" si="30"/>
        <v>92</v>
      </c>
      <c r="AW88" s="69"/>
      <c r="AX88" s="41"/>
      <c r="AY88" s="40"/>
      <c r="AZ88" s="75">
        <v>92</v>
      </c>
      <c r="BA88" s="69"/>
      <c r="BB88" s="68"/>
      <c r="BC88" s="68"/>
      <c r="BD88" s="69"/>
      <c r="BE88" s="68"/>
      <c r="BF88" s="39">
        <f t="shared" si="27"/>
        <v>330</v>
      </c>
      <c r="BG88" s="68">
        <f t="shared" si="28"/>
        <v>60</v>
      </c>
      <c r="BH88" s="71" t="s">
        <v>125</v>
      </c>
      <c r="BJ88" s="60"/>
      <c r="BK88" s="60"/>
    </row>
    <row r="89" spans="1:63" s="72" customFormat="1" ht="18" customHeight="1" x14ac:dyDescent="0.25">
      <c r="A89" s="35">
        <v>85</v>
      </c>
      <c r="B89" s="50" t="s">
        <v>581</v>
      </c>
      <c r="C89" s="50" t="s">
        <v>582</v>
      </c>
      <c r="D89" s="50" t="s">
        <v>583</v>
      </c>
      <c r="E89" s="50" t="s">
        <v>561</v>
      </c>
      <c r="F89" s="50" t="s">
        <v>584</v>
      </c>
      <c r="G89" s="50" t="s">
        <v>103</v>
      </c>
      <c r="H89" s="56" t="s">
        <v>455</v>
      </c>
      <c r="I89" s="50" t="s">
        <v>124</v>
      </c>
      <c r="J89" s="35"/>
      <c r="K89" s="50" t="s">
        <v>128</v>
      </c>
      <c r="L89" s="37"/>
      <c r="M89" s="50" t="s">
        <v>585</v>
      </c>
      <c r="N89" s="50" t="s">
        <v>100</v>
      </c>
      <c r="O89" s="51">
        <v>33</v>
      </c>
      <c r="P89" s="67">
        <v>3.7</v>
      </c>
      <c r="Q89" s="51">
        <v>3.3</v>
      </c>
      <c r="R89" s="51"/>
      <c r="S89" s="68">
        <f t="shared" si="23"/>
        <v>122.10000000000001</v>
      </c>
      <c r="T89" s="69">
        <v>4</v>
      </c>
      <c r="U89" s="69">
        <v>2</v>
      </c>
      <c r="V89" s="68"/>
      <c r="W89" s="68"/>
      <c r="X89" s="68"/>
      <c r="Y89" s="39">
        <f t="shared" si="24"/>
        <v>7.4</v>
      </c>
      <c r="Z89" s="69">
        <v>2</v>
      </c>
      <c r="AA89" s="68"/>
      <c r="AB89" s="68">
        <f t="shared" si="25"/>
        <v>122.10000000000001</v>
      </c>
      <c r="AC89" s="69">
        <f t="shared" si="26"/>
        <v>33</v>
      </c>
      <c r="AD89" s="68" t="s">
        <v>101</v>
      </c>
      <c r="AE89" s="68">
        <v>5.5</v>
      </c>
      <c r="AF89" s="68">
        <v>5.5</v>
      </c>
      <c r="AG89" s="68"/>
      <c r="AH89" s="69">
        <v>30</v>
      </c>
      <c r="AI89" s="39">
        <f t="shared" si="29"/>
        <v>165</v>
      </c>
      <c r="AJ89" s="70">
        <f>AE89*AH89-AK89-AL89-AM89</f>
        <v>165</v>
      </c>
      <c r="AK89" s="68"/>
      <c r="AL89" s="69"/>
      <c r="AM89" s="69"/>
      <c r="AN89" s="69"/>
      <c r="AO89" s="69"/>
      <c r="AP89" s="69">
        <f t="shared" si="31"/>
        <v>10</v>
      </c>
      <c r="AQ89" s="69">
        <v>10</v>
      </c>
      <c r="AR89" s="68"/>
      <c r="AS89" s="68"/>
      <c r="AT89" s="69"/>
      <c r="AU89" s="68"/>
      <c r="AV89" s="69"/>
      <c r="AW89" s="69"/>
      <c r="AX89" s="41"/>
      <c r="AY89" s="40"/>
      <c r="AZ89" s="69"/>
      <c r="BA89" s="69"/>
      <c r="BB89" s="68"/>
      <c r="BC89" s="68"/>
      <c r="BD89" s="69"/>
      <c r="BE89" s="68"/>
      <c r="BF89" s="39">
        <f t="shared" si="27"/>
        <v>165</v>
      </c>
      <c r="BG89" s="68">
        <f t="shared" si="28"/>
        <v>30</v>
      </c>
      <c r="BH89" s="71" t="s">
        <v>125</v>
      </c>
      <c r="BJ89" s="60"/>
      <c r="BK89" s="60"/>
    </row>
    <row r="90" spans="1:63" s="72" customFormat="1" ht="18" customHeight="1" x14ac:dyDescent="0.25">
      <c r="A90" s="35">
        <v>86</v>
      </c>
      <c r="B90" s="50" t="s">
        <v>586</v>
      </c>
      <c r="C90" s="50" t="s">
        <v>587</v>
      </c>
      <c r="D90" s="50" t="s">
        <v>588</v>
      </c>
      <c r="E90" s="50" t="s">
        <v>561</v>
      </c>
      <c r="F90" s="50" t="s">
        <v>130</v>
      </c>
      <c r="G90" s="50" t="s">
        <v>103</v>
      </c>
      <c r="H90" s="56" t="s">
        <v>455</v>
      </c>
      <c r="I90" s="50" t="s">
        <v>119</v>
      </c>
      <c r="J90" s="35" t="s">
        <v>121</v>
      </c>
      <c r="K90" s="56" t="s">
        <v>114</v>
      </c>
      <c r="L90" s="37" t="s">
        <v>485</v>
      </c>
      <c r="M90" s="50" t="s">
        <v>150</v>
      </c>
      <c r="N90" s="50" t="s">
        <v>100</v>
      </c>
      <c r="O90" s="51">
        <v>65</v>
      </c>
      <c r="P90" s="67">
        <v>6.6</v>
      </c>
      <c r="Q90" s="51">
        <v>6</v>
      </c>
      <c r="R90" s="51"/>
      <c r="S90" s="68">
        <f t="shared" si="23"/>
        <v>429</v>
      </c>
      <c r="T90" s="69">
        <v>4</v>
      </c>
      <c r="U90" s="69">
        <v>2</v>
      </c>
      <c r="V90" s="68"/>
      <c r="W90" s="68"/>
      <c r="X90" s="68"/>
      <c r="Y90" s="39">
        <f t="shared" si="24"/>
        <v>13.2</v>
      </c>
      <c r="Z90" s="69">
        <v>2</v>
      </c>
      <c r="AA90" s="68">
        <v>16.079999999999998</v>
      </c>
      <c r="AB90" s="68">
        <f t="shared" si="25"/>
        <v>429</v>
      </c>
      <c r="AC90" s="69">
        <f t="shared" si="26"/>
        <v>65</v>
      </c>
      <c r="AD90" s="68" t="s">
        <v>100</v>
      </c>
      <c r="AE90" s="68">
        <v>6.6</v>
      </c>
      <c r="AF90" s="68">
        <v>6.6</v>
      </c>
      <c r="AG90" s="68"/>
      <c r="AH90" s="69">
        <v>121</v>
      </c>
      <c r="AI90" s="39">
        <f t="shared" si="29"/>
        <v>798.59999999999991</v>
      </c>
      <c r="AJ90" s="70"/>
      <c r="AK90" s="68">
        <f>AE90*AH90</f>
        <v>798.59999999999991</v>
      </c>
      <c r="AL90" s="69"/>
      <c r="AM90" s="69"/>
      <c r="AN90" s="69"/>
      <c r="AO90" s="69"/>
      <c r="AP90" s="69">
        <f t="shared" si="31"/>
        <v>154</v>
      </c>
      <c r="AQ90" s="69"/>
      <c r="AR90" s="68">
        <v>154</v>
      </c>
      <c r="AS90" s="68"/>
      <c r="AT90" s="69"/>
      <c r="AU90" s="68"/>
      <c r="AV90" s="75">
        <f>AW90+AZ90+BA90</f>
        <v>187</v>
      </c>
      <c r="AW90" s="75">
        <v>144</v>
      </c>
      <c r="AX90" s="41">
        <f>AW90</f>
        <v>144</v>
      </c>
      <c r="AY90" s="40">
        <f>AW90</f>
        <v>144</v>
      </c>
      <c r="AZ90" s="69"/>
      <c r="BA90" s="75">
        <v>43</v>
      </c>
      <c r="BB90" s="68"/>
      <c r="BC90" s="68"/>
      <c r="BD90" s="69"/>
      <c r="BE90" s="68">
        <v>22</v>
      </c>
      <c r="BF90" s="39">
        <f t="shared" si="27"/>
        <v>798.59999999999991</v>
      </c>
      <c r="BG90" s="68">
        <f t="shared" si="28"/>
        <v>121</v>
      </c>
      <c r="BH90" s="71" t="s">
        <v>102</v>
      </c>
      <c r="BJ90" s="60"/>
      <c r="BK90" s="60"/>
    </row>
    <row r="91" spans="1:63" s="72" customFormat="1" ht="38.4" customHeight="1" x14ac:dyDescent="0.25">
      <c r="A91" s="35">
        <v>87</v>
      </c>
      <c r="B91" s="50" t="s">
        <v>589</v>
      </c>
      <c r="C91" s="50" t="s">
        <v>590</v>
      </c>
      <c r="D91" s="50" t="s">
        <v>591</v>
      </c>
      <c r="E91" s="50" t="s">
        <v>561</v>
      </c>
      <c r="F91" s="50" t="s">
        <v>592</v>
      </c>
      <c r="G91" s="50" t="s">
        <v>103</v>
      </c>
      <c r="H91" s="56" t="s">
        <v>455</v>
      </c>
      <c r="I91" s="50" t="s">
        <v>119</v>
      </c>
      <c r="J91" s="35" t="s">
        <v>149</v>
      </c>
      <c r="K91" s="56" t="s">
        <v>476</v>
      </c>
      <c r="L91" s="37" t="s">
        <v>593</v>
      </c>
      <c r="M91" s="50" t="s">
        <v>117</v>
      </c>
      <c r="N91" s="50" t="s">
        <v>101</v>
      </c>
      <c r="O91" s="51">
        <v>40</v>
      </c>
      <c r="P91" s="67">
        <v>6.6</v>
      </c>
      <c r="Q91" s="51">
        <v>6</v>
      </c>
      <c r="R91" s="51"/>
      <c r="S91" s="68">
        <f t="shared" si="23"/>
        <v>264</v>
      </c>
      <c r="T91" s="69">
        <v>4</v>
      </c>
      <c r="U91" s="69">
        <v>2</v>
      </c>
      <c r="V91" s="68"/>
      <c r="W91" s="68">
        <v>60</v>
      </c>
      <c r="X91" s="68"/>
      <c r="Y91" s="39">
        <f t="shared" si="24"/>
        <v>13.2</v>
      </c>
      <c r="Z91" s="69">
        <v>2</v>
      </c>
      <c r="AA91" s="68">
        <v>16.079999999999998</v>
      </c>
      <c r="AB91" s="68">
        <f t="shared" si="25"/>
        <v>264</v>
      </c>
      <c r="AC91" s="69">
        <f t="shared" si="26"/>
        <v>40</v>
      </c>
      <c r="AD91" s="68" t="s">
        <v>101</v>
      </c>
      <c r="AE91" s="68">
        <v>6.6</v>
      </c>
      <c r="AF91" s="68">
        <v>6.6</v>
      </c>
      <c r="AG91" s="68"/>
      <c r="AH91" s="69">
        <v>90</v>
      </c>
      <c r="AI91" s="39">
        <f t="shared" si="29"/>
        <v>594</v>
      </c>
      <c r="AJ91" s="70">
        <f>AE91*AH91-AK91-AL91-AM91</f>
        <v>594</v>
      </c>
      <c r="AK91" s="68"/>
      <c r="AL91" s="69"/>
      <c r="AM91" s="69"/>
      <c r="AN91" s="69"/>
      <c r="AO91" s="69"/>
      <c r="AP91" s="69">
        <f t="shared" si="31"/>
        <v>171</v>
      </c>
      <c r="AQ91" s="69"/>
      <c r="AR91" s="68">
        <v>171</v>
      </c>
      <c r="AS91" s="68"/>
      <c r="AT91" s="69"/>
      <c r="AU91" s="68"/>
      <c r="AV91" s="69">
        <f>AW91+AZ91+BA91</f>
        <v>170.6</v>
      </c>
      <c r="AW91" s="69">
        <v>170.6</v>
      </c>
      <c r="AX91" s="41">
        <f>AW91</f>
        <v>170.6</v>
      </c>
      <c r="AY91" s="40">
        <f>AW91</f>
        <v>170.6</v>
      </c>
      <c r="AZ91" s="69"/>
      <c r="BA91" s="69"/>
      <c r="BB91" s="68"/>
      <c r="BC91" s="68"/>
      <c r="BD91" s="69"/>
      <c r="BE91" s="68"/>
      <c r="BF91" s="39">
        <f t="shared" si="27"/>
        <v>594</v>
      </c>
      <c r="BG91" s="68">
        <f t="shared" si="28"/>
        <v>90</v>
      </c>
      <c r="BH91" s="71" t="s">
        <v>125</v>
      </c>
      <c r="BJ91" s="60"/>
      <c r="BK91" s="60"/>
    </row>
    <row r="92" spans="1:63" s="72" customFormat="1" ht="43.95" customHeight="1" x14ac:dyDescent="0.25">
      <c r="A92" s="35">
        <v>88</v>
      </c>
      <c r="B92" s="50" t="s">
        <v>594</v>
      </c>
      <c r="C92" s="50" t="s">
        <v>595</v>
      </c>
      <c r="D92" s="50" t="s">
        <v>596</v>
      </c>
      <c r="E92" s="50" t="s">
        <v>561</v>
      </c>
      <c r="F92" s="50" t="s">
        <v>597</v>
      </c>
      <c r="G92" s="50" t="s">
        <v>103</v>
      </c>
      <c r="H92" s="56" t="s">
        <v>455</v>
      </c>
      <c r="I92" s="50" t="s">
        <v>119</v>
      </c>
      <c r="J92" s="35"/>
      <c r="K92" s="56" t="s">
        <v>476</v>
      </c>
      <c r="L92" s="37"/>
      <c r="M92" s="50" t="s">
        <v>117</v>
      </c>
      <c r="N92" s="50" t="s">
        <v>100</v>
      </c>
      <c r="O92" s="51">
        <v>40</v>
      </c>
      <c r="P92" s="67">
        <v>6.6</v>
      </c>
      <c r="Q92" s="51">
        <v>6</v>
      </c>
      <c r="R92" s="51"/>
      <c r="S92" s="68">
        <f t="shared" si="23"/>
        <v>264</v>
      </c>
      <c r="T92" s="69">
        <v>4</v>
      </c>
      <c r="U92" s="69">
        <v>2</v>
      </c>
      <c r="V92" s="68"/>
      <c r="W92" s="68"/>
      <c r="X92" s="68"/>
      <c r="Y92" s="39">
        <f t="shared" si="24"/>
        <v>13.2</v>
      </c>
      <c r="Z92" s="69">
        <v>2</v>
      </c>
      <c r="AA92" s="68">
        <v>16.079999999999998</v>
      </c>
      <c r="AB92" s="68">
        <f t="shared" si="25"/>
        <v>264</v>
      </c>
      <c r="AC92" s="69">
        <f t="shared" si="26"/>
        <v>40</v>
      </c>
      <c r="AD92" s="68" t="s">
        <v>101</v>
      </c>
      <c r="AE92" s="68">
        <v>6.8</v>
      </c>
      <c r="AF92" s="68">
        <v>6.8</v>
      </c>
      <c r="AG92" s="68"/>
      <c r="AH92" s="69">
        <v>70</v>
      </c>
      <c r="AI92" s="39">
        <f t="shared" si="29"/>
        <v>476</v>
      </c>
      <c r="AJ92" s="70">
        <f>AE92*AH92-AK92-AL92-AM92</f>
        <v>476</v>
      </c>
      <c r="AK92" s="68"/>
      <c r="AL92" s="69"/>
      <c r="AM92" s="69"/>
      <c r="AN92" s="69"/>
      <c r="AO92" s="69"/>
      <c r="AP92" s="73">
        <f t="shared" si="31"/>
        <v>60</v>
      </c>
      <c r="AQ92" s="69"/>
      <c r="AR92" s="74">
        <v>60</v>
      </c>
      <c r="AS92" s="68"/>
      <c r="AT92" s="69"/>
      <c r="AU92" s="68"/>
      <c r="AV92" s="75">
        <v>58</v>
      </c>
      <c r="AW92" s="75">
        <v>58</v>
      </c>
      <c r="AX92" s="41">
        <f>AW92</f>
        <v>58</v>
      </c>
      <c r="AY92" s="40">
        <f>AW92</f>
        <v>58</v>
      </c>
      <c r="AZ92" s="69"/>
      <c r="BA92" s="69"/>
      <c r="BB92" s="68"/>
      <c r="BC92" s="68"/>
      <c r="BD92" s="69"/>
      <c r="BE92" s="68"/>
      <c r="BF92" s="39">
        <f t="shared" si="27"/>
        <v>476</v>
      </c>
      <c r="BG92" s="68">
        <f t="shared" si="28"/>
        <v>70</v>
      </c>
      <c r="BH92" s="71" t="s">
        <v>125</v>
      </c>
      <c r="BJ92" s="60"/>
      <c r="BK92" s="60"/>
    </row>
    <row r="93" spans="1:63" s="72" customFormat="1" ht="38.4" customHeight="1" x14ac:dyDescent="0.25">
      <c r="A93" s="35">
        <v>89</v>
      </c>
      <c r="B93" s="50" t="s">
        <v>598</v>
      </c>
      <c r="C93" s="50" t="s">
        <v>599</v>
      </c>
      <c r="D93" s="50" t="s">
        <v>600</v>
      </c>
      <c r="E93" s="50" t="s">
        <v>561</v>
      </c>
      <c r="F93" s="50" t="s">
        <v>601</v>
      </c>
      <c r="G93" s="50" t="s">
        <v>103</v>
      </c>
      <c r="H93" s="64" t="s">
        <v>455</v>
      </c>
      <c r="I93" s="50" t="s">
        <v>119</v>
      </c>
      <c r="J93" s="35"/>
      <c r="K93" s="50" t="s">
        <v>128</v>
      </c>
      <c r="L93" s="37" t="s">
        <v>463</v>
      </c>
      <c r="M93" s="50" t="s">
        <v>602</v>
      </c>
      <c r="N93" s="50" t="s">
        <v>100</v>
      </c>
      <c r="O93" s="51">
        <v>30</v>
      </c>
      <c r="P93" s="67">
        <v>2.6</v>
      </c>
      <c r="Q93" s="51">
        <v>2</v>
      </c>
      <c r="R93" s="51"/>
      <c r="S93" s="68">
        <f t="shared" si="23"/>
        <v>78</v>
      </c>
      <c r="T93" s="69">
        <v>4</v>
      </c>
      <c r="U93" s="69">
        <v>2</v>
      </c>
      <c r="V93" s="68"/>
      <c r="W93" s="68"/>
      <c r="X93" s="68"/>
      <c r="Y93" s="39">
        <f t="shared" si="24"/>
        <v>5.2</v>
      </c>
      <c r="Z93" s="69">
        <v>2</v>
      </c>
      <c r="AA93" s="68">
        <v>16.079999999999998</v>
      </c>
      <c r="AB93" s="68">
        <f t="shared" si="25"/>
        <v>78</v>
      </c>
      <c r="AC93" s="69">
        <f t="shared" si="26"/>
        <v>30</v>
      </c>
      <c r="AD93" s="68" t="s">
        <v>100</v>
      </c>
      <c r="AE93" s="68">
        <v>2.6</v>
      </c>
      <c r="AF93" s="68">
        <v>2.6</v>
      </c>
      <c r="AG93" s="68"/>
      <c r="AH93" s="69">
        <v>70</v>
      </c>
      <c r="AI93" s="39">
        <f t="shared" si="29"/>
        <v>182</v>
      </c>
      <c r="AJ93" s="70"/>
      <c r="AK93" s="68">
        <f>AE93*AH93</f>
        <v>182</v>
      </c>
      <c r="AL93" s="69"/>
      <c r="AM93" s="69"/>
      <c r="AN93" s="69"/>
      <c r="AO93" s="69"/>
      <c r="AP93" s="73">
        <f t="shared" si="31"/>
        <v>40</v>
      </c>
      <c r="AQ93" s="73">
        <v>40</v>
      </c>
      <c r="AR93" s="68"/>
      <c r="AS93" s="68"/>
      <c r="AT93" s="69"/>
      <c r="AU93" s="68"/>
      <c r="AV93" s="75">
        <f>AW93+AZ93+BA93</f>
        <v>0</v>
      </c>
      <c r="AW93" s="75">
        <v>0</v>
      </c>
      <c r="AX93" s="41"/>
      <c r="AY93" s="40"/>
      <c r="AZ93" s="69"/>
      <c r="BA93" s="69"/>
      <c r="BB93" s="68"/>
      <c r="BC93" s="68"/>
      <c r="BD93" s="69"/>
      <c r="BE93" s="68"/>
      <c r="BF93" s="39">
        <f t="shared" si="27"/>
        <v>182</v>
      </c>
      <c r="BG93" s="68">
        <f t="shared" si="28"/>
        <v>70</v>
      </c>
      <c r="BH93" s="71" t="s">
        <v>125</v>
      </c>
      <c r="BJ93" s="60"/>
      <c r="BK93" s="60"/>
    </row>
    <row r="94" spans="1:63" s="72" customFormat="1" ht="41.4" customHeight="1" x14ac:dyDescent="0.25">
      <c r="A94" s="35">
        <v>90</v>
      </c>
      <c r="B94" s="50" t="s">
        <v>603</v>
      </c>
      <c r="C94" s="50" t="s">
        <v>604</v>
      </c>
      <c r="D94" s="50" t="s">
        <v>605</v>
      </c>
      <c r="E94" s="50" t="s">
        <v>561</v>
      </c>
      <c r="F94" s="50" t="s">
        <v>606</v>
      </c>
      <c r="G94" s="50" t="s">
        <v>103</v>
      </c>
      <c r="H94" s="56" t="s">
        <v>455</v>
      </c>
      <c r="I94" s="50" t="s">
        <v>119</v>
      </c>
      <c r="J94" s="35" t="s">
        <v>149</v>
      </c>
      <c r="K94" s="56" t="s">
        <v>476</v>
      </c>
      <c r="L94" s="37" t="s">
        <v>593</v>
      </c>
      <c r="M94" s="50" t="s">
        <v>117</v>
      </c>
      <c r="N94" s="50" t="s">
        <v>100</v>
      </c>
      <c r="O94" s="51">
        <v>40</v>
      </c>
      <c r="P94" s="67">
        <v>4.5999999999999996</v>
      </c>
      <c r="Q94" s="51">
        <v>4</v>
      </c>
      <c r="R94" s="51"/>
      <c r="S94" s="68">
        <f t="shared" si="23"/>
        <v>184</v>
      </c>
      <c r="T94" s="69">
        <v>4</v>
      </c>
      <c r="U94" s="69">
        <v>2</v>
      </c>
      <c r="V94" s="68"/>
      <c r="W94" s="68"/>
      <c r="X94" s="68"/>
      <c r="Y94" s="39">
        <f t="shared" si="24"/>
        <v>9.1999999999999993</v>
      </c>
      <c r="Z94" s="69">
        <v>2</v>
      </c>
      <c r="AA94" s="68">
        <v>16.079999999999998</v>
      </c>
      <c r="AB94" s="68">
        <f t="shared" si="25"/>
        <v>184</v>
      </c>
      <c r="AC94" s="69">
        <f t="shared" si="26"/>
        <v>40</v>
      </c>
      <c r="AD94" s="68" t="s">
        <v>101</v>
      </c>
      <c r="AE94" s="68">
        <v>4.5999999999999996</v>
      </c>
      <c r="AF94" s="68">
        <v>4.5999999999999996</v>
      </c>
      <c r="AG94" s="68"/>
      <c r="AH94" s="69">
        <v>92</v>
      </c>
      <c r="AI94" s="39">
        <f t="shared" si="29"/>
        <v>423.2</v>
      </c>
      <c r="AJ94" s="70">
        <f>AE94*AH94-AK94-AL94-AM94</f>
        <v>423.2</v>
      </c>
      <c r="AK94" s="68"/>
      <c r="AL94" s="69"/>
      <c r="AM94" s="69"/>
      <c r="AN94" s="69"/>
      <c r="AO94" s="69"/>
      <c r="AP94" s="69">
        <f t="shared" si="31"/>
        <v>108</v>
      </c>
      <c r="AQ94" s="69">
        <v>108</v>
      </c>
      <c r="AR94" s="68"/>
      <c r="AS94" s="68"/>
      <c r="AT94" s="69"/>
      <c r="AU94" s="68"/>
      <c r="AV94" s="69">
        <f>AW94+AZ94+BA94</f>
        <v>108.4</v>
      </c>
      <c r="AW94" s="69">
        <v>108.4</v>
      </c>
      <c r="AX94" s="41">
        <f>AW94</f>
        <v>108.4</v>
      </c>
      <c r="AY94" s="40">
        <f>AW94</f>
        <v>108.4</v>
      </c>
      <c r="AZ94" s="69"/>
      <c r="BA94" s="69"/>
      <c r="BB94" s="68"/>
      <c r="BC94" s="68"/>
      <c r="BD94" s="69"/>
      <c r="BE94" s="68"/>
      <c r="BF94" s="39">
        <f t="shared" si="27"/>
        <v>423.2</v>
      </c>
      <c r="BG94" s="68">
        <f t="shared" si="28"/>
        <v>92</v>
      </c>
      <c r="BH94" s="71" t="s">
        <v>125</v>
      </c>
      <c r="BJ94" s="60"/>
      <c r="BK94" s="60"/>
    </row>
    <row r="95" spans="1:63" s="72" customFormat="1" ht="18" customHeight="1" x14ac:dyDescent="0.25">
      <c r="A95" s="35">
        <v>91</v>
      </c>
      <c r="B95" s="50" t="s">
        <v>607</v>
      </c>
      <c r="C95" s="50" t="s">
        <v>608</v>
      </c>
      <c r="D95" s="50" t="s">
        <v>609</v>
      </c>
      <c r="E95" s="50" t="s">
        <v>561</v>
      </c>
      <c r="F95" s="50" t="s">
        <v>610</v>
      </c>
      <c r="G95" s="50" t="s">
        <v>103</v>
      </c>
      <c r="H95" s="56" t="s">
        <v>455</v>
      </c>
      <c r="I95" s="50" t="s">
        <v>119</v>
      </c>
      <c r="J95" s="35" t="s">
        <v>149</v>
      </c>
      <c r="K95" s="56" t="s">
        <v>476</v>
      </c>
      <c r="L95" s="37" t="s">
        <v>510</v>
      </c>
      <c r="M95" s="50" t="s">
        <v>117</v>
      </c>
      <c r="N95" s="50" t="s">
        <v>100</v>
      </c>
      <c r="O95" s="51">
        <v>40</v>
      </c>
      <c r="P95" s="67">
        <v>4.5999999999999996</v>
      </c>
      <c r="Q95" s="51">
        <v>4</v>
      </c>
      <c r="R95" s="51"/>
      <c r="S95" s="68">
        <f t="shared" si="23"/>
        <v>184</v>
      </c>
      <c r="T95" s="69">
        <v>4</v>
      </c>
      <c r="U95" s="69">
        <v>2</v>
      </c>
      <c r="V95" s="68">
        <v>14</v>
      </c>
      <c r="W95" s="68"/>
      <c r="X95" s="68"/>
      <c r="Y95" s="39">
        <f t="shared" si="24"/>
        <v>9.1999999999999993</v>
      </c>
      <c r="Z95" s="69">
        <v>2</v>
      </c>
      <c r="AA95" s="68">
        <v>16.079999999999998</v>
      </c>
      <c r="AB95" s="68">
        <f t="shared" si="25"/>
        <v>184</v>
      </c>
      <c r="AC95" s="69">
        <f t="shared" si="26"/>
        <v>40</v>
      </c>
      <c r="AD95" s="68" t="s">
        <v>100</v>
      </c>
      <c r="AE95" s="68">
        <v>5</v>
      </c>
      <c r="AF95" s="68">
        <v>5</v>
      </c>
      <c r="AG95" s="68"/>
      <c r="AH95" s="69">
        <v>70</v>
      </c>
      <c r="AI95" s="39">
        <f t="shared" si="29"/>
        <v>350</v>
      </c>
      <c r="AJ95" s="70"/>
      <c r="AK95" s="68">
        <f>AE95*AH95</f>
        <v>350</v>
      </c>
      <c r="AL95" s="69"/>
      <c r="AM95" s="69"/>
      <c r="AN95" s="69"/>
      <c r="AO95" s="69"/>
      <c r="AP95" s="73">
        <f t="shared" si="31"/>
        <v>140</v>
      </c>
      <c r="AQ95" s="73">
        <v>140</v>
      </c>
      <c r="AR95" s="68"/>
      <c r="AS95" s="68"/>
      <c r="AT95" s="69"/>
      <c r="AU95" s="68"/>
      <c r="AV95" s="75">
        <f>AW95+AZ95+BA95</f>
        <v>120</v>
      </c>
      <c r="AW95" s="69"/>
      <c r="AX95" s="41">
        <f>AW95</f>
        <v>0</v>
      </c>
      <c r="AY95" s="40">
        <f>AW95</f>
        <v>0</v>
      </c>
      <c r="AZ95" s="69"/>
      <c r="BA95" s="75">
        <v>120</v>
      </c>
      <c r="BB95" s="68"/>
      <c r="BC95" s="68"/>
      <c r="BD95" s="69"/>
      <c r="BE95" s="68"/>
      <c r="BF95" s="39">
        <f t="shared" si="27"/>
        <v>350</v>
      </c>
      <c r="BG95" s="68">
        <f t="shared" si="28"/>
        <v>70</v>
      </c>
      <c r="BH95" s="71" t="s">
        <v>125</v>
      </c>
      <c r="BJ95" s="60"/>
      <c r="BK95" s="60"/>
    </row>
    <row r="96" spans="1:63" s="72" customFormat="1" ht="18" customHeight="1" x14ac:dyDescent="0.25">
      <c r="A96" s="35">
        <v>92</v>
      </c>
      <c r="B96" s="50" t="s">
        <v>611</v>
      </c>
      <c r="C96" s="50" t="s">
        <v>612</v>
      </c>
      <c r="D96" s="50" t="s">
        <v>613</v>
      </c>
      <c r="E96" s="50" t="s">
        <v>561</v>
      </c>
      <c r="F96" s="50" t="s">
        <v>614</v>
      </c>
      <c r="G96" s="50" t="s">
        <v>103</v>
      </c>
      <c r="H96" s="56" t="s">
        <v>455</v>
      </c>
      <c r="I96" s="50" t="s">
        <v>523</v>
      </c>
      <c r="J96" s="35" t="s">
        <v>149</v>
      </c>
      <c r="K96" s="56" t="s">
        <v>476</v>
      </c>
      <c r="L96" s="37" t="s">
        <v>485</v>
      </c>
      <c r="M96" s="50" t="s">
        <v>285</v>
      </c>
      <c r="N96" s="50" t="s">
        <v>100</v>
      </c>
      <c r="O96" s="51">
        <v>29</v>
      </c>
      <c r="P96" s="67">
        <v>4.5999999999999996</v>
      </c>
      <c r="Q96" s="51">
        <v>4</v>
      </c>
      <c r="R96" s="51"/>
      <c r="S96" s="68">
        <f t="shared" si="23"/>
        <v>133.39999999999998</v>
      </c>
      <c r="T96" s="69">
        <v>4</v>
      </c>
      <c r="U96" s="69">
        <v>2</v>
      </c>
      <c r="V96" s="68"/>
      <c r="W96" s="68"/>
      <c r="X96" s="68"/>
      <c r="Y96" s="39">
        <f t="shared" si="24"/>
        <v>9.1999999999999993</v>
      </c>
      <c r="Z96" s="69">
        <v>2</v>
      </c>
      <c r="AA96" s="68"/>
      <c r="AB96" s="68">
        <f t="shared" si="25"/>
        <v>133.39999999999998</v>
      </c>
      <c r="AC96" s="69">
        <f t="shared" si="26"/>
        <v>29</v>
      </c>
      <c r="AD96" s="68" t="s">
        <v>100</v>
      </c>
      <c r="AE96" s="68">
        <v>6</v>
      </c>
      <c r="AF96" s="68">
        <v>6</v>
      </c>
      <c r="AG96" s="68"/>
      <c r="AH96" s="69">
        <v>47</v>
      </c>
      <c r="AI96" s="39">
        <f t="shared" si="29"/>
        <v>282</v>
      </c>
      <c r="AJ96" s="70"/>
      <c r="AK96" s="68">
        <f>AE96*AH96</f>
        <v>282</v>
      </c>
      <c r="AL96" s="69"/>
      <c r="AM96" s="69"/>
      <c r="AN96" s="69"/>
      <c r="AO96" s="69"/>
      <c r="AP96" s="69">
        <f t="shared" si="31"/>
        <v>10</v>
      </c>
      <c r="AQ96" s="69">
        <v>10</v>
      </c>
      <c r="AR96" s="68"/>
      <c r="AS96" s="68"/>
      <c r="AT96" s="69"/>
      <c r="AU96" s="68"/>
      <c r="AV96" s="75">
        <f>AW96+AZ96+BA96</f>
        <v>88</v>
      </c>
      <c r="AW96" s="75">
        <v>62</v>
      </c>
      <c r="AX96" s="41">
        <f>AW96</f>
        <v>62</v>
      </c>
      <c r="AY96" s="40">
        <f>AW96</f>
        <v>62</v>
      </c>
      <c r="AZ96" s="69"/>
      <c r="BA96" s="75">
        <v>26</v>
      </c>
      <c r="BB96" s="69">
        <v>9</v>
      </c>
      <c r="BC96" s="68"/>
      <c r="BD96" s="69"/>
      <c r="BE96" s="68"/>
      <c r="BF96" s="39">
        <f t="shared" si="27"/>
        <v>282</v>
      </c>
      <c r="BG96" s="68">
        <f t="shared" si="28"/>
        <v>47</v>
      </c>
      <c r="BH96" s="71" t="s">
        <v>125</v>
      </c>
      <c r="BJ96" s="60"/>
      <c r="BK96" s="60"/>
    </row>
    <row r="97" spans="1:63" s="72" customFormat="1" ht="22.2" customHeight="1" x14ac:dyDescent="0.25">
      <c r="A97" s="35">
        <v>93</v>
      </c>
      <c r="B97" s="50" t="s">
        <v>615</v>
      </c>
      <c r="C97" s="50" t="s">
        <v>616</v>
      </c>
      <c r="D97" s="50" t="s">
        <v>617</v>
      </c>
      <c r="E97" s="50" t="s">
        <v>561</v>
      </c>
      <c r="F97" s="50" t="s">
        <v>618</v>
      </c>
      <c r="G97" s="50" t="s">
        <v>103</v>
      </c>
      <c r="H97" s="56" t="s">
        <v>455</v>
      </c>
      <c r="I97" s="50" t="s">
        <v>619</v>
      </c>
      <c r="J97" s="35"/>
      <c r="K97" s="56" t="s">
        <v>140</v>
      </c>
      <c r="L97" s="37" t="s">
        <v>593</v>
      </c>
      <c r="M97" s="50" t="s">
        <v>147</v>
      </c>
      <c r="N97" s="50" t="s">
        <v>100</v>
      </c>
      <c r="O97" s="51">
        <v>20</v>
      </c>
      <c r="P97" s="67">
        <v>3.6</v>
      </c>
      <c r="Q97" s="51">
        <v>3</v>
      </c>
      <c r="R97" s="51"/>
      <c r="S97" s="68">
        <f t="shared" si="23"/>
        <v>72</v>
      </c>
      <c r="T97" s="69">
        <v>4</v>
      </c>
      <c r="U97" s="69">
        <v>2</v>
      </c>
      <c r="V97" s="68"/>
      <c r="W97" s="68"/>
      <c r="X97" s="68"/>
      <c r="Y97" s="39">
        <f t="shared" si="24"/>
        <v>7.2</v>
      </c>
      <c r="Z97" s="69">
        <v>2</v>
      </c>
      <c r="AA97" s="68"/>
      <c r="AB97" s="68">
        <f t="shared" si="25"/>
        <v>72</v>
      </c>
      <c r="AC97" s="69">
        <f t="shared" si="26"/>
        <v>20</v>
      </c>
      <c r="AD97" s="68" t="s">
        <v>101</v>
      </c>
      <c r="AE97" s="68">
        <v>3.6</v>
      </c>
      <c r="AF97" s="68">
        <v>3.6</v>
      </c>
      <c r="AG97" s="68"/>
      <c r="AH97" s="69">
        <v>40</v>
      </c>
      <c r="AI97" s="39">
        <f t="shared" si="29"/>
        <v>144</v>
      </c>
      <c r="AJ97" s="70">
        <f>AE97*AH97-AK97-AL97-AM97</f>
        <v>144</v>
      </c>
      <c r="AK97" s="68"/>
      <c r="AL97" s="69"/>
      <c r="AM97" s="69"/>
      <c r="AN97" s="69"/>
      <c r="AO97" s="69"/>
      <c r="AP97" s="69">
        <f t="shared" si="31"/>
        <v>10</v>
      </c>
      <c r="AQ97" s="69">
        <v>10</v>
      </c>
      <c r="AR97" s="68"/>
      <c r="AS97" s="68"/>
      <c r="AT97" s="69"/>
      <c r="AU97" s="68"/>
      <c r="AV97" s="69">
        <f>AW97+AZ97+BA97</f>
        <v>40</v>
      </c>
      <c r="AW97" s="69">
        <v>40</v>
      </c>
      <c r="AX97" s="41">
        <f>AW97</f>
        <v>40</v>
      </c>
      <c r="AY97" s="40">
        <f>AW97</f>
        <v>40</v>
      </c>
      <c r="AZ97" s="69"/>
      <c r="BA97" s="69"/>
      <c r="BB97" s="68"/>
      <c r="BC97" s="68"/>
      <c r="BD97" s="69"/>
      <c r="BE97" s="68"/>
      <c r="BF97" s="39">
        <f t="shared" si="27"/>
        <v>144</v>
      </c>
      <c r="BG97" s="68">
        <f t="shared" si="28"/>
        <v>40</v>
      </c>
      <c r="BH97" s="71" t="s">
        <v>125</v>
      </c>
      <c r="BJ97" s="60"/>
      <c r="BK97" s="60"/>
    </row>
    <row r="98" spans="1:63" s="72" customFormat="1" ht="28.2" customHeight="1" x14ac:dyDescent="0.25">
      <c r="A98" s="35">
        <v>94</v>
      </c>
      <c r="B98" s="50" t="s">
        <v>620</v>
      </c>
      <c r="C98" s="50" t="s">
        <v>621</v>
      </c>
      <c r="D98" s="50" t="s">
        <v>622</v>
      </c>
      <c r="E98" s="50" t="s">
        <v>561</v>
      </c>
      <c r="F98" s="50" t="s">
        <v>623</v>
      </c>
      <c r="G98" s="50" t="s">
        <v>103</v>
      </c>
      <c r="H98" s="56" t="s">
        <v>624</v>
      </c>
      <c r="I98" s="50" t="s">
        <v>619</v>
      </c>
      <c r="J98" s="35"/>
      <c r="K98" s="50" t="s">
        <v>128</v>
      </c>
      <c r="L98" s="50"/>
      <c r="M98" s="51" t="s">
        <v>625</v>
      </c>
      <c r="N98" s="50" t="s">
        <v>100</v>
      </c>
      <c r="O98" s="51">
        <v>18.100000000000001</v>
      </c>
      <c r="P98" s="67">
        <v>1.8</v>
      </c>
      <c r="Q98" s="51">
        <v>1.47</v>
      </c>
      <c r="R98" s="51"/>
      <c r="S98" s="68">
        <f t="shared" si="23"/>
        <v>32.580000000000005</v>
      </c>
      <c r="T98" s="69"/>
      <c r="U98" s="69">
        <v>2</v>
      </c>
      <c r="V98" s="68"/>
      <c r="W98" s="68"/>
      <c r="X98" s="68"/>
      <c r="Y98" s="39">
        <f t="shared" si="24"/>
        <v>3.6</v>
      </c>
      <c r="Z98" s="69">
        <v>2</v>
      </c>
      <c r="AA98" s="68"/>
      <c r="AB98" s="68">
        <f t="shared" si="25"/>
        <v>32.580000000000005</v>
      </c>
      <c r="AC98" s="69">
        <f t="shared" si="26"/>
        <v>18.100000000000001</v>
      </c>
      <c r="AD98" s="68" t="s">
        <v>100</v>
      </c>
      <c r="AE98" s="68">
        <v>1.8</v>
      </c>
      <c r="AF98" s="68">
        <v>1.8</v>
      </c>
      <c r="AG98" s="68"/>
      <c r="AH98" s="69">
        <v>20</v>
      </c>
      <c r="AI98" s="39">
        <f t="shared" si="29"/>
        <v>36</v>
      </c>
      <c r="AJ98" s="70"/>
      <c r="AK98" s="68">
        <f>AE98*AH98</f>
        <v>36</v>
      </c>
      <c r="AL98" s="69"/>
      <c r="AM98" s="69"/>
      <c r="AN98" s="69"/>
      <c r="AO98" s="69"/>
      <c r="AP98" s="69">
        <f t="shared" si="31"/>
        <v>10</v>
      </c>
      <c r="AQ98" s="69">
        <v>10</v>
      </c>
      <c r="AR98" s="68"/>
      <c r="AS98" s="68"/>
      <c r="AT98" s="69"/>
      <c r="AU98" s="68"/>
      <c r="AV98" s="69"/>
      <c r="AW98" s="69"/>
      <c r="AX98" s="41"/>
      <c r="AY98" s="40"/>
      <c r="AZ98" s="69"/>
      <c r="BA98" s="69"/>
      <c r="BB98" s="68"/>
      <c r="BC98" s="68"/>
      <c r="BD98" s="69"/>
      <c r="BE98" s="68"/>
      <c r="BF98" s="39">
        <f t="shared" si="27"/>
        <v>36</v>
      </c>
      <c r="BG98" s="68">
        <f t="shared" si="28"/>
        <v>20</v>
      </c>
      <c r="BH98" s="71" t="s">
        <v>125</v>
      </c>
      <c r="BJ98" s="60"/>
      <c r="BK98" s="60"/>
    </row>
    <row r="99" spans="1:63" s="72" customFormat="1" ht="29.4" customHeight="1" x14ac:dyDescent="0.25">
      <c r="A99" s="35">
        <v>95</v>
      </c>
      <c r="B99" s="50" t="s">
        <v>626</v>
      </c>
      <c r="C99" s="50" t="s">
        <v>627</v>
      </c>
      <c r="D99" s="50" t="s">
        <v>628</v>
      </c>
      <c r="E99" s="50" t="s">
        <v>561</v>
      </c>
      <c r="F99" s="50" t="s">
        <v>136</v>
      </c>
      <c r="G99" s="50" t="s">
        <v>103</v>
      </c>
      <c r="H99" s="56" t="s">
        <v>455</v>
      </c>
      <c r="I99" s="50" t="s">
        <v>619</v>
      </c>
      <c r="J99" s="35"/>
      <c r="K99" s="56" t="s">
        <v>471</v>
      </c>
      <c r="L99" s="56"/>
      <c r="M99" s="50" t="s">
        <v>629</v>
      </c>
      <c r="N99" s="50" t="s">
        <v>100</v>
      </c>
      <c r="O99" s="51">
        <v>26</v>
      </c>
      <c r="P99" s="67">
        <v>4.5999999999999996</v>
      </c>
      <c r="Q99" s="51">
        <v>4</v>
      </c>
      <c r="R99" s="51"/>
      <c r="S99" s="68">
        <f t="shared" si="23"/>
        <v>119.6</v>
      </c>
      <c r="T99" s="69">
        <v>4</v>
      </c>
      <c r="U99" s="69">
        <v>2</v>
      </c>
      <c r="V99" s="68"/>
      <c r="W99" s="68"/>
      <c r="X99" s="68"/>
      <c r="Y99" s="39">
        <f t="shared" si="24"/>
        <v>9.1999999999999993</v>
      </c>
      <c r="Z99" s="69">
        <v>2</v>
      </c>
      <c r="AA99" s="68"/>
      <c r="AB99" s="68">
        <f t="shared" si="25"/>
        <v>119.6</v>
      </c>
      <c r="AC99" s="69">
        <f t="shared" si="26"/>
        <v>26</v>
      </c>
      <c r="AD99" s="68" t="s">
        <v>101</v>
      </c>
      <c r="AE99" s="68">
        <v>4.5999999999999996</v>
      </c>
      <c r="AF99" s="68">
        <v>4.5999999999999996</v>
      </c>
      <c r="AG99" s="68"/>
      <c r="AH99" s="69">
        <v>40</v>
      </c>
      <c r="AI99" s="39">
        <f t="shared" si="29"/>
        <v>184</v>
      </c>
      <c r="AJ99" s="70">
        <f>AE99*AH99-AK99-AL99-AM99</f>
        <v>184</v>
      </c>
      <c r="AK99" s="68"/>
      <c r="AL99" s="69"/>
      <c r="AM99" s="69"/>
      <c r="AN99" s="69"/>
      <c r="AO99" s="69"/>
      <c r="AP99" s="69">
        <f t="shared" si="31"/>
        <v>10</v>
      </c>
      <c r="AQ99" s="69">
        <v>10</v>
      </c>
      <c r="AR99" s="68"/>
      <c r="AS99" s="68"/>
      <c r="AT99" s="69"/>
      <c r="AU99" s="68"/>
      <c r="AV99" s="69">
        <f>AW99+AZ99+BA99</f>
        <v>40</v>
      </c>
      <c r="AW99" s="69">
        <v>40</v>
      </c>
      <c r="AX99" s="41">
        <f>AW99</f>
        <v>40</v>
      </c>
      <c r="AY99" s="40">
        <f>AW99</f>
        <v>40</v>
      </c>
      <c r="AZ99" s="69"/>
      <c r="BA99" s="69"/>
      <c r="BB99" s="68"/>
      <c r="BC99" s="68"/>
      <c r="BD99" s="69"/>
      <c r="BE99" s="68"/>
      <c r="BF99" s="39">
        <f t="shared" si="27"/>
        <v>184</v>
      </c>
      <c r="BG99" s="68">
        <f t="shared" si="28"/>
        <v>40</v>
      </c>
      <c r="BH99" s="71" t="s">
        <v>125</v>
      </c>
      <c r="BJ99" s="60"/>
      <c r="BK99" s="60"/>
    </row>
    <row r="100" spans="1:63" s="72" customFormat="1" ht="28.2" customHeight="1" x14ac:dyDescent="0.25">
      <c r="A100" s="35">
        <v>96</v>
      </c>
      <c r="B100" s="50" t="s">
        <v>630</v>
      </c>
      <c r="C100" s="50" t="s">
        <v>631</v>
      </c>
      <c r="D100" s="50" t="s">
        <v>628</v>
      </c>
      <c r="E100" s="50" t="s">
        <v>561</v>
      </c>
      <c r="F100" s="50" t="s">
        <v>632</v>
      </c>
      <c r="G100" s="50" t="s">
        <v>103</v>
      </c>
      <c r="H100" s="56" t="s">
        <v>624</v>
      </c>
      <c r="I100" s="50" t="s">
        <v>619</v>
      </c>
      <c r="J100" s="35"/>
      <c r="K100" s="50" t="s">
        <v>128</v>
      </c>
      <c r="L100" s="50"/>
      <c r="M100" s="51" t="s">
        <v>139</v>
      </c>
      <c r="N100" s="50" t="s">
        <v>100</v>
      </c>
      <c r="O100" s="51">
        <v>24</v>
      </c>
      <c r="P100" s="67">
        <v>2</v>
      </c>
      <c r="Q100" s="51">
        <v>1.7</v>
      </c>
      <c r="R100" s="51"/>
      <c r="S100" s="68">
        <f t="shared" si="23"/>
        <v>48</v>
      </c>
      <c r="T100" s="69"/>
      <c r="U100" s="69">
        <v>2</v>
      </c>
      <c r="V100" s="68"/>
      <c r="W100" s="68"/>
      <c r="X100" s="68"/>
      <c r="Y100" s="39">
        <f t="shared" si="24"/>
        <v>4</v>
      </c>
      <c r="Z100" s="69">
        <v>2</v>
      </c>
      <c r="AA100" s="68"/>
      <c r="AB100" s="68">
        <f t="shared" si="25"/>
        <v>48</v>
      </c>
      <c r="AC100" s="69">
        <f t="shared" si="26"/>
        <v>24</v>
      </c>
      <c r="AD100" s="68" t="s">
        <v>100</v>
      </c>
      <c r="AE100" s="68">
        <v>2</v>
      </c>
      <c r="AF100" s="68">
        <v>2</v>
      </c>
      <c r="AG100" s="68"/>
      <c r="AH100" s="69">
        <v>40</v>
      </c>
      <c r="AI100" s="39">
        <f t="shared" si="29"/>
        <v>80</v>
      </c>
      <c r="AJ100" s="70"/>
      <c r="AK100" s="68">
        <f>AE100*AH100</f>
        <v>80</v>
      </c>
      <c r="AL100" s="69"/>
      <c r="AM100" s="69"/>
      <c r="AN100" s="69"/>
      <c r="AO100" s="69"/>
      <c r="AP100" s="69">
        <f t="shared" si="31"/>
        <v>10</v>
      </c>
      <c r="AQ100" s="69">
        <v>10</v>
      </c>
      <c r="AR100" s="68"/>
      <c r="AS100" s="68"/>
      <c r="AT100" s="69"/>
      <c r="AU100" s="68"/>
      <c r="AV100" s="69">
        <f>AW100+AZ100+BA100</f>
        <v>20</v>
      </c>
      <c r="AW100" s="69">
        <v>20</v>
      </c>
      <c r="AX100" s="41">
        <f>AW100</f>
        <v>20</v>
      </c>
      <c r="AY100" s="40">
        <f>AW100</f>
        <v>20</v>
      </c>
      <c r="AZ100" s="69"/>
      <c r="BA100" s="69"/>
      <c r="BB100" s="68"/>
      <c r="BC100" s="68"/>
      <c r="BD100" s="69"/>
      <c r="BE100" s="68"/>
      <c r="BF100" s="39">
        <f t="shared" si="27"/>
        <v>80</v>
      </c>
      <c r="BG100" s="68">
        <f t="shared" si="28"/>
        <v>40</v>
      </c>
      <c r="BH100" s="71" t="s">
        <v>125</v>
      </c>
      <c r="BJ100" s="60"/>
      <c r="BK100" s="60"/>
    </row>
    <row r="101" spans="1:63" s="72" customFormat="1" ht="18" customHeight="1" x14ac:dyDescent="0.25">
      <c r="A101" s="35">
        <v>97</v>
      </c>
      <c r="B101" s="50" t="s">
        <v>633</v>
      </c>
      <c r="C101" s="50" t="s">
        <v>634</v>
      </c>
      <c r="D101" s="50" t="s">
        <v>635</v>
      </c>
      <c r="E101" s="50" t="s">
        <v>561</v>
      </c>
      <c r="F101" s="50" t="s">
        <v>636</v>
      </c>
      <c r="G101" s="50" t="s">
        <v>103</v>
      </c>
      <c r="H101" s="64" t="s">
        <v>455</v>
      </c>
      <c r="I101" s="50" t="s">
        <v>637</v>
      </c>
      <c r="J101" s="35"/>
      <c r="K101" s="64" t="s">
        <v>638</v>
      </c>
      <c r="L101" s="64"/>
      <c r="M101" s="51" t="s">
        <v>122</v>
      </c>
      <c r="N101" s="50" t="s">
        <v>100</v>
      </c>
      <c r="O101" s="51">
        <v>32</v>
      </c>
      <c r="P101" s="67">
        <v>6.6</v>
      </c>
      <c r="Q101" s="51">
        <v>6</v>
      </c>
      <c r="R101" s="51"/>
      <c r="S101" s="68">
        <f t="shared" si="23"/>
        <v>211.2</v>
      </c>
      <c r="T101" s="69">
        <v>4</v>
      </c>
      <c r="U101" s="69">
        <v>2</v>
      </c>
      <c r="V101" s="68"/>
      <c r="W101" s="68"/>
      <c r="X101" s="68"/>
      <c r="Y101" s="39">
        <f t="shared" si="24"/>
        <v>13.2</v>
      </c>
      <c r="Z101" s="69">
        <v>2</v>
      </c>
      <c r="AA101" s="68">
        <v>16.079999999999998</v>
      </c>
      <c r="AB101" s="68">
        <f t="shared" si="25"/>
        <v>211.2</v>
      </c>
      <c r="AC101" s="69">
        <f t="shared" si="26"/>
        <v>32</v>
      </c>
      <c r="AD101" s="68" t="s">
        <v>101</v>
      </c>
      <c r="AE101" s="68">
        <v>6.6</v>
      </c>
      <c r="AF101" s="68">
        <v>6.6</v>
      </c>
      <c r="AG101" s="68"/>
      <c r="AH101" s="69">
        <v>123</v>
      </c>
      <c r="AI101" s="39">
        <f t="shared" si="29"/>
        <v>811.8</v>
      </c>
      <c r="AJ101" s="70">
        <f>AE101*AH101-AK101-AL101-AM101</f>
        <v>811.8</v>
      </c>
      <c r="AK101" s="68"/>
      <c r="AL101" s="69"/>
      <c r="AM101" s="69"/>
      <c r="AN101" s="69"/>
      <c r="AO101" s="69"/>
      <c r="AP101" s="69">
        <f t="shared" si="31"/>
        <v>10</v>
      </c>
      <c r="AQ101" s="69">
        <v>10</v>
      </c>
      <c r="AR101" s="68"/>
      <c r="AS101" s="68"/>
      <c r="AT101" s="69"/>
      <c r="AU101" s="68"/>
      <c r="AV101" s="75">
        <f>AW101+AZ101+BA101</f>
        <v>101</v>
      </c>
      <c r="AW101" s="69">
        <v>35</v>
      </c>
      <c r="AX101" s="41">
        <f>AW101</f>
        <v>35</v>
      </c>
      <c r="AY101" s="40">
        <f>AW101</f>
        <v>35</v>
      </c>
      <c r="AZ101" s="75">
        <v>66</v>
      </c>
      <c r="BA101" s="69"/>
      <c r="BB101" s="68"/>
      <c r="BC101" s="68"/>
      <c r="BD101" s="69"/>
      <c r="BE101" s="68"/>
      <c r="BF101" s="39">
        <f t="shared" si="27"/>
        <v>811.8</v>
      </c>
      <c r="BG101" s="68">
        <f t="shared" si="28"/>
        <v>123</v>
      </c>
      <c r="BH101" s="71" t="s">
        <v>125</v>
      </c>
      <c r="BJ101" s="60"/>
      <c r="BK101" s="60"/>
    </row>
    <row r="102" spans="1:63" s="72" customFormat="1" ht="38.4" customHeight="1" x14ac:dyDescent="0.25">
      <c r="A102" s="35">
        <v>98</v>
      </c>
      <c r="B102" s="50" t="s">
        <v>639</v>
      </c>
      <c r="C102" s="50" t="s">
        <v>640</v>
      </c>
      <c r="D102" s="50" t="s">
        <v>641</v>
      </c>
      <c r="E102" s="50" t="s">
        <v>561</v>
      </c>
      <c r="F102" s="50" t="s">
        <v>642</v>
      </c>
      <c r="G102" s="50" t="s">
        <v>103</v>
      </c>
      <c r="H102" s="56" t="s">
        <v>624</v>
      </c>
      <c r="I102" s="50" t="s">
        <v>637</v>
      </c>
      <c r="J102" s="35"/>
      <c r="K102" s="50" t="s">
        <v>128</v>
      </c>
      <c r="L102" s="50"/>
      <c r="M102" s="51" t="s">
        <v>643</v>
      </c>
      <c r="N102" s="50" t="s">
        <v>100</v>
      </c>
      <c r="O102" s="51">
        <v>17.899999999999999</v>
      </c>
      <c r="P102" s="67">
        <v>2.0299999999999998</v>
      </c>
      <c r="Q102" s="51">
        <v>1.7</v>
      </c>
      <c r="R102" s="51"/>
      <c r="S102" s="68">
        <f t="shared" si="23"/>
        <v>36.336999999999996</v>
      </c>
      <c r="T102" s="69"/>
      <c r="U102" s="69">
        <v>2</v>
      </c>
      <c r="V102" s="68"/>
      <c r="W102" s="68"/>
      <c r="X102" s="68"/>
      <c r="Y102" s="39">
        <f t="shared" si="24"/>
        <v>4.0599999999999996</v>
      </c>
      <c r="Z102" s="69">
        <v>2</v>
      </c>
      <c r="AA102" s="68">
        <v>7.16</v>
      </c>
      <c r="AB102" s="68">
        <f t="shared" si="25"/>
        <v>36.336999999999996</v>
      </c>
      <c r="AC102" s="69">
        <f t="shared" si="26"/>
        <v>17.899999999999999</v>
      </c>
      <c r="AD102" s="68" t="s">
        <v>100</v>
      </c>
      <c r="AE102" s="68">
        <v>2</v>
      </c>
      <c r="AF102" s="68">
        <v>2</v>
      </c>
      <c r="AG102" s="68"/>
      <c r="AH102" s="69">
        <v>20</v>
      </c>
      <c r="AI102" s="39">
        <f t="shared" si="29"/>
        <v>40</v>
      </c>
      <c r="AJ102" s="70"/>
      <c r="AK102" s="68">
        <f>AE102*AH102</f>
        <v>40</v>
      </c>
      <c r="AL102" s="69"/>
      <c r="AM102" s="69"/>
      <c r="AN102" s="69"/>
      <c r="AO102" s="69"/>
      <c r="AP102" s="69">
        <f t="shared" si="31"/>
        <v>10</v>
      </c>
      <c r="AQ102" s="69">
        <v>10</v>
      </c>
      <c r="AR102" s="68"/>
      <c r="AS102" s="68"/>
      <c r="AT102" s="69"/>
      <c r="AU102" s="68"/>
      <c r="AV102" s="69"/>
      <c r="AW102" s="69"/>
      <c r="AX102" s="41"/>
      <c r="AY102" s="40"/>
      <c r="AZ102" s="69"/>
      <c r="BA102" s="69"/>
      <c r="BB102" s="68"/>
      <c r="BC102" s="68"/>
      <c r="BD102" s="69"/>
      <c r="BE102" s="68"/>
      <c r="BF102" s="39">
        <f t="shared" si="27"/>
        <v>40</v>
      </c>
      <c r="BG102" s="68">
        <f t="shared" si="28"/>
        <v>20</v>
      </c>
      <c r="BH102" s="71" t="s">
        <v>125</v>
      </c>
      <c r="BJ102" s="60"/>
      <c r="BK102" s="60"/>
    </row>
    <row r="103" spans="1:63" s="72" customFormat="1" ht="36" customHeight="1" x14ac:dyDescent="0.25">
      <c r="A103" s="35">
        <v>99</v>
      </c>
      <c r="B103" s="50" t="s">
        <v>644</v>
      </c>
      <c r="C103" s="50" t="s">
        <v>645</v>
      </c>
      <c r="D103" s="50" t="s">
        <v>646</v>
      </c>
      <c r="E103" s="50" t="s">
        <v>561</v>
      </c>
      <c r="F103" s="50" t="s">
        <v>438</v>
      </c>
      <c r="G103" s="50" t="s">
        <v>103</v>
      </c>
      <c r="H103" s="56" t="s">
        <v>455</v>
      </c>
      <c r="I103" s="50" t="s">
        <v>637</v>
      </c>
      <c r="J103" s="35"/>
      <c r="K103" s="50" t="s">
        <v>647</v>
      </c>
      <c r="L103" s="50"/>
      <c r="M103" s="50" t="s">
        <v>122</v>
      </c>
      <c r="N103" s="50" t="s">
        <v>100</v>
      </c>
      <c r="O103" s="51">
        <v>32</v>
      </c>
      <c r="P103" s="67">
        <v>4.3499999999999996</v>
      </c>
      <c r="Q103" s="51">
        <v>4</v>
      </c>
      <c r="R103" s="51"/>
      <c r="S103" s="68">
        <f t="shared" si="23"/>
        <v>139.19999999999999</v>
      </c>
      <c r="T103" s="69"/>
      <c r="U103" s="69">
        <v>2</v>
      </c>
      <c r="V103" s="68"/>
      <c r="W103" s="68"/>
      <c r="X103" s="68"/>
      <c r="Y103" s="39">
        <f t="shared" si="24"/>
        <v>8.6999999999999993</v>
      </c>
      <c r="Z103" s="69">
        <v>2</v>
      </c>
      <c r="AA103" s="68">
        <v>16.079999999999998</v>
      </c>
      <c r="AB103" s="68">
        <f t="shared" si="25"/>
        <v>139.19999999999999</v>
      </c>
      <c r="AC103" s="69">
        <f t="shared" si="26"/>
        <v>32</v>
      </c>
      <c r="AD103" s="68" t="s">
        <v>101</v>
      </c>
      <c r="AE103" s="68">
        <v>4.3499999999999996</v>
      </c>
      <c r="AF103" s="68">
        <v>4.3499999999999996</v>
      </c>
      <c r="AG103" s="68"/>
      <c r="AH103" s="69">
        <v>50</v>
      </c>
      <c r="AI103" s="39">
        <f t="shared" si="29"/>
        <v>217.49999999999997</v>
      </c>
      <c r="AJ103" s="70">
        <f>AE103*AH103-AK103-AL103-AM103</f>
        <v>217.49999999999997</v>
      </c>
      <c r="AK103" s="68"/>
      <c r="AL103" s="69"/>
      <c r="AM103" s="69"/>
      <c r="AN103" s="69"/>
      <c r="AO103" s="69"/>
      <c r="AP103" s="69">
        <f t="shared" si="31"/>
        <v>10</v>
      </c>
      <c r="AQ103" s="69">
        <v>10</v>
      </c>
      <c r="AR103" s="68"/>
      <c r="AS103" s="68"/>
      <c r="AT103" s="69"/>
      <c r="AU103" s="68"/>
      <c r="AV103" s="69">
        <f t="shared" ref="AV103:AV109" si="32">AW103+AZ103+BA103</f>
        <v>20</v>
      </c>
      <c r="AW103" s="69">
        <v>20</v>
      </c>
      <c r="AX103" s="41">
        <f t="shared" ref="AX103:AX109" si="33">AW103</f>
        <v>20</v>
      </c>
      <c r="AY103" s="40">
        <f t="shared" ref="AY103:AY109" si="34">AW103</f>
        <v>20</v>
      </c>
      <c r="AZ103" s="69"/>
      <c r="BA103" s="69"/>
      <c r="BB103" s="68"/>
      <c r="BC103" s="68"/>
      <c r="BD103" s="69"/>
      <c r="BE103" s="68"/>
      <c r="BF103" s="39">
        <f t="shared" si="27"/>
        <v>217.49999999999997</v>
      </c>
      <c r="BG103" s="68">
        <f t="shared" si="28"/>
        <v>50</v>
      </c>
      <c r="BH103" s="71" t="s">
        <v>125</v>
      </c>
      <c r="BJ103" s="60"/>
      <c r="BK103" s="60"/>
    </row>
    <row r="104" spans="1:63" s="72" customFormat="1" ht="43.2" customHeight="1" x14ac:dyDescent="0.25">
      <c r="A104" s="35">
        <v>100</v>
      </c>
      <c r="B104" s="50" t="s">
        <v>648</v>
      </c>
      <c r="C104" s="50" t="s">
        <v>649</v>
      </c>
      <c r="D104" s="50" t="s">
        <v>650</v>
      </c>
      <c r="E104" s="50" t="s">
        <v>561</v>
      </c>
      <c r="F104" s="50" t="s">
        <v>651</v>
      </c>
      <c r="G104" s="50" t="s">
        <v>103</v>
      </c>
      <c r="H104" s="56" t="s">
        <v>455</v>
      </c>
      <c r="I104" s="50" t="s">
        <v>637</v>
      </c>
      <c r="J104" s="35"/>
      <c r="K104" s="50" t="s">
        <v>140</v>
      </c>
      <c r="L104" s="50"/>
      <c r="M104" s="51" t="s">
        <v>120</v>
      </c>
      <c r="N104" s="50" t="s">
        <v>100</v>
      </c>
      <c r="O104" s="51">
        <v>30</v>
      </c>
      <c r="P104" s="67">
        <v>3.05</v>
      </c>
      <c r="Q104" s="51">
        <v>2.72</v>
      </c>
      <c r="R104" s="51"/>
      <c r="S104" s="68">
        <f t="shared" si="23"/>
        <v>91.5</v>
      </c>
      <c r="T104" s="69"/>
      <c r="U104" s="69">
        <v>2</v>
      </c>
      <c r="V104" s="68"/>
      <c r="W104" s="68"/>
      <c r="X104" s="68"/>
      <c r="Y104" s="39">
        <f t="shared" si="24"/>
        <v>6.1</v>
      </c>
      <c r="Z104" s="69">
        <v>2</v>
      </c>
      <c r="AA104" s="68">
        <v>16.079999999999998</v>
      </c>
      <c r="AB104" s="68">
        <f t="shared" si="25"/>
        <v>91.5</v>
      </c>
      <c r="AC104" s="69">
        <f t="shared" si="26"/>
        <v>30</v>
      </c>
      <c r="AD104" s="68" t="s">
        <v>100</v>
      </c>
      <c r="AE104" s="68">
        <v>3.05</v>
      </c>
      <c r="AF104" s="68">
        <v>3.05</v>
      </c>
      <c r="AG104" s="68"/>
      <c r="AH104" s="69">
        <v>50</v>
      </c>
      <c r="AI104" s="39">
        <f t="shared" si="29"/>
        <v>152.5</v>
      </c>
      <c r="AJ104" s="70"/>
      <c r="AK104" s="68">
        <f>AE104*AH104</f>
        <v>152.5</v>
      </c>
      <c r="AL104" s="69"/>
      <c r="AM104" s="69"/>
      <c r="AN104" s="69"/>
      <c r="AO104" s="69"/>
      <c r="AP104" s="69">
        <f t="shared" si="31"/>
        <v>10</v>
      </c>
      <c r="AQ104" s="69">
        <v>10</v>
      </c>
      <c r="AR104" s="68"/>
      <c r="AS104" s="68"/>
      <c r="AT104" s="69"/>
      <c r="AU104" s="68"/>
      <c r="AV104" s="69">
        <f t="shared" si="32"/>
        <v>60</v>
      </c>
      <c r="AW104" s="69">
        <v>60</v>
      </c>
      <c r="AX104" s="41">
        <f t="shared" si="33"/>
        <v>60</v>
      </c>
      <c r="AY104" s="40">
        <f t="shared" si="34"/>
        <v>60</v>
      </c>
      <c r="AZ104" s="69"/>
      <c r="BA104" s="69"/>
      <c r="BB104" s="68"/>
      <c r="BC104" s="68"/>
      <c r="BD104" s="69"/>
      <c r="BE104" s="68"/>
      <c r="BF104" s="39">
        <f t="shared" si="27"/>
        <v>152.5</v>
      </c>
      <c r="BG104" s="68">
        <f t="shared" si="28"/>
        <v>50</v>
      </c>
      <c r="BH104" s="71" t="s">
        <v>125</v>
      </c>
      <c r="BJ104" s="60"/>
      <c r="BK104" s="60"/>
    </row>
    <row r="105" spans="1:63" s="72" customFormat="1" ht="18" customHeight="1" x14ac:dyDescent="0.25">
      <c r="A105" s="35">
        <v>101</v>
      </c>
      <c r="B105" s="50" t="s">
        <v>652</v>
      </c>
      <c r="C105" s="50" t="s">
        <v>653</v>
      </c>
      <c r="D105" s="50" t="s">
        <v>654</v>
      </c>
      <c r="E105" s="50" t="s">
        <v>561</v>
      </c>
      <c r="F105" s="50" t="s">
        <v>655</v>
      </c>
      <c r="G105" s="50" t="s">
        <v>103</v>
      </c>
      <c r="H105" s="56" t="s">
        <v>455</v>
      </c>
      <c r="I105" s="50" t="s">
        <v>143</v>
      </c>
      <c r="J105" s="35"/>
      <c r="K105" s="50" t="s">
        <v>557</v>
      </c>
      <c r="L105" s="50"/>
      <c r="M105" s="50" t="s">
        <v>138</v>
      </c>
      <c r="N105" s="50" t="s">
        <v>100</v>
      </c>
      <c r="O105" s="51">
        <v>26</v>
      </c>
      <c r="P105" s="67">
        <v>4.5999999999999996</v>
      </c>
      <c r="Q105" s="51">
        <v>4</v>
      </c>
      <c r="R105" s="51"/>
      <c r="S105" s="68">
        <f t="shared" si="23"/>
        <v>119.6</v>
      </c>
      <c r="T105" s="69">
        <v>4</v>
      </c>
      <c r="U105" s="69">
        <v>2</v>
      </c>
      <c r="V105" s="68"/>
      <c r="W105" s="68">
        <v>12</v>
      </c>
      <c r="X105" s="68"/>
      <c r="Y105" s="39">
        <f t="shared" si="24"/>
        <v>9.1999999999999993</v>
      </c>
      <c r="Z105" s="69">
        <v>2</v>
      </c>
      <c r="AA105" s="68">
        <v>14.67</v>
      </c>
      <c r="AB105" s="68">
        <f t="shared" si="25"/>
        <v>119.6</v>
      </c>
      <c r="AC105" s="69">
        <f t="shared" si="26"/>
        <v>26</v>
      </c>
      <c r="AD105" s="68" t="s">
        <v>101</v>
      </c>
      <c r="AE105" s="68">
        <v>4.5999999999999996</v>
      </c>
      <c r="AF105" s="68">
        <v>4.5999999999999996</v>
      </c>
      <c r="AG105" s="68"/>
      <c r="AH105" s="69">
        <v>40</v>
      </c>
      <c r="AI105" s="39">
        <f t="shared" si="29"/>
        <v>184</v>
      </c>
      <c r="AJ105" s="70">
        <f>AE105*AH105-AK105-AL105-AM105</f>
        <v>184</v>
      </c>
      <c r="AK105" s="68"/>
      <c r="AL105" s="69"/>
      <c r="AM105" s="69"/>
      <c r="AN105" s="69"/>
      <c r="AO105" s="69"/>
      <c r="AP105" s="69">
        <f t="shared" si="31"/>
        <v>10</v>
      </c>
      <c r="AQ105" s="69">
        <v>10</v>
      </c>
      <c r="AR105" s="68"/>
      <c r="AS105" s="68"/>
      <c r="AT105" s="69"/>
      <c r="AU105" s="68"/>
      <c r="AV105" s="69">
        <f t="shared" si="32"/>
        <v>36</v>
      </c>
      <c r="AW105" s="69">
        <v>36</v>
      </c>
      <c r="AX105" s="41">
        <f t="shared" si="33"/>
        <v>36</v>
      </c>
      <c r="AY105" s="40">
        <f t="shared" si="34"/>
        <v>36</v>
      </c>
      <c r="AZ105" s="69"/>
      <c r="BA105" s="69"/>
      <c r="BB105" s="68"/>
      <c r="BC105" s="68"/>
      <c r="BD105" s="69"/>
      <c r="BE105" s="68"/>
      <c r="BF105" s="39">
        <f t="shared" si="27"/>
        <v>184</v>
      </c>
      <c r="BG105" s="68">
        <f t="shared" si="28"/>
        <v>40</v>
      </c>
      <c r="BH105" s="71" t="s">
        <v>125</v>
      </c>
      <c r="BJ105" s="60"/>
      <c r="BK105" s="60"/>
    </row>
    <row r="106" spans="1:63" s="72" customFormat="1" ht="36" customHeight="1" x14ac:dyDescent="0.25">
      <c r="A106" s="35">
        <v>102</v>
      </c>
      <c r="B106" s="50" t="s">
        <v>656</v>
      </c>
      <c r="C106" s="50" t="s">
        <v>657</v>
      </c>
      <c r="D106" s="50" t="s">
        <v>658</v>
      </c>
      <c r="E106" s="50" t="s">
        <v>561</v>
      </c>
      <c r="F106" s="50" t="s">
        <v>145</v>
      </c>
      <c r="G106" s="50" t="s">
        <v>103</v>
      </c>
      <c r="H106" s="56" t="s">
        <v>455</v>
      </c>
      <c r="I106" s="50" t="s">
        <v>143</v>
      </c>
      <c r="J106" s="35"/>
      <c r="K106" s="50" t="s">
        <v>140</v>
      </c>
      <c r="L106" s="50"/>
      <c r="M106" s="50" t="s">
        <v>659</v>
      </c>
      <c r="N106" s="50" t="s">
        <v>100</v>
      </c>
      <c r="O106" s="51">
        <v>27</v>
      </c>
      <c r="P106" s="67">
        <v>3.3</v>
      </c>
      <c r="Q106" s="51">
        <v>3</v>
      </c>
      <c r="R106" s="51"/>
      <c r="S106" s="68">
        <f t="shared" si="23"/>
        <v>89.1</v>
      </c>
      <c r="T106" s="69"/>
      <c r="U106" s="69">
        <v>2</v>
      </c>
      <c r="V106" s="68"/>
      <c r="W106" s="68"/>
      <c r="X106" s="68"/>
      <c r="Y106" s="39">
        <f t="shared" si="24"/>
        <v>6.6</v>
      </c>
      <c r="Z106" s="69">
        <v>2</v>
      </c>
      <c r="AA106" s="68">
        <v>14.67</v>
      </c>
      <c r="AB106" s="68">
        <f t="shared" si="25"/>
        <v>89.1</v>
      </c>
      <c r="AC106" s="69">
        <f t="shared" si="26"/>
        <v>27</v>
      </c>
      <c r="AD106" s="68" t="s">
        <v>100</v>
      </c>
      <c r="AE106" s="68">
        <v>3.8</v>
      </c>
      <c r="AF106" s="68">
        <v>3.8</v>
      </c>
      <c r="AG106" s="68"/>
      <c r="AH106" s="69">
        <v>70</v>
      </c>
      <c r="AI106" s="39">
        <f t="shared" si="29"/>
        <v>266</v>
      </c>
      <c r="AJ106" s="70"/>
      <c r="AK106" s="68">
        <f>AE106*AH106</f>
        <v>266</v>
      </c>
      <c r="AL106" s="69"/>
      <c r="AM106" s="69"/>
      <c r="AN106" s="69"/>
      <c r="AO106" s="69"/>
      <c r="AP106" s="69">
        <f t="shared" si="31"/>
        <v>10</v>
      </c>
      <c r="AQ106" s="69">
        <v>10</v>
      </c>
      <c r="AR106" s="68"/>
      <c r="AS106" s="68"/>
      <c r="AT106" s="69"/>
      <c r="AU106" s="68"/>
      <c r="AV106" s="75">
        <f t="shared" si="32"/>
        <v>78</v>
      </c>
      <c r="AW106" s="75">
        <v>78</v>
      </c>
      <c r="AX106" s="41">
        <f t="shared" si="33"/>
        <v>78</v>
      </c>
      <c r="AY106" s="40">
        <f t="shared" si="34"/>
        <v>78</v>
      </c>
      <c r="AZ106" s="69"/>
      <c r="BA106" s="69"/>
      <c r="BB106" s="68"/>
      <c r="BC106" s="68"/>
      <c r="BD106" s="69"/>
      <c r="BE106" s="68"/>
      <c r="BF106" s="39">
        <f t="shared" si="27"/>
        <v>266</v>
      </c>
      <c r="BG106" s="68">
        <f t="shared" si="28"/>
        <v>70</v>
      </c>
      <c r="BH106" s="71" t="s">
        <v>125</v>
      </c>
      <c r="BJ106" s="60"/>
      <c r="BK106" s="60"/>
    </row>
    <row r="107" spans="1:63" s="72" customFormat="1" ht="40.200000000000003" customHeight="1" x14ac:dyDescent="0.25">
      <c r="A107" s="35">
        <v>103</v>
      </c>
      <c r="B107" s="50" t="s">
        <v>660</v>
      </c>
      <c r="C107" s="50" t="s">
        <v>661</v>
      </c>
      <c r="D107" s="50" t="s">
        <v>662</v>
      </c>
      <c r="E107" s="50" t="s">
        <v>561</v>
      </c>
      <c r="F107" s="50" t="s">
        <v>663</v>
      </c>
      <c r="G107" s="50" t="s">
        <v>103</v>
      </c>
      <c r="H107" s="56" t="s">
        <v>455</v>
      </c>
      <c r="I107" s="50" t="s">
        <v>143</v>
      </c>
      <c r="J107" s="35" t="s">
        <v>149</v>
      </c>
      <c r="K107" s="56" t="s">
        <v>476</v>
      </c>
      <c r="L107" s="37" t="s">
        <v>593</v>
      </c>
      <c r="M107" s="50" t="s">
        <v>111</v>
      </c>
      <c r="N107" s="50" t="s">
        <v>100</v>
      </c>
      <c r="O107" s="51">
        <v>39</v>
      </c>
      <c r="P107" s="67">
        <v>5.6</v>
      </c>
      <c r="Q107" s="51">
        <v>5</v>
      </c>
      <c r="R107" s="51"/>
      <c r="S107" s="68">
        <f t="shared" si="23"/>
        <v>218.39999999999998</v>
      </c>
      <c r="T107" s="69">
        <v>4</v>
      </c>
      <c r="U107" s="69">
        <v>2</v>
      </c>
      <c r="V107" s="68"/>
      <c r="W107" s="68"/>
      <c r="X107" s="68"/>
      <c r="Y107" s="39">
        <f t="shared" si="24"/>
        <v>11.2</v>
      </c>
      <c r="Z107" s="69">
        <v>2</v>
      </c>
      <c r="AA107" s="68"/>
      <c r="AB107" s="68">
        <f t="shared" si="25"/>
        <v>218.39999999999998</v>
      </c>
      <c r="AC107" s="69">
        <f t="shared" si="26"/>
        <v>39</v>
      </c>
      <c r="AD107" s="68" t="s">
        <v>100</v>
      </c>
      <c r="AE107" s="68">
        <v>5.6</v>
      </c>
      <c r="AF107" s="68">
        <v>5.6</v>
      </c>
      <c r="AG107" s="68"/>
      <c r="AH107" s="69">
        <v>35</v>
      </c>
      <c r="AI107" s="39">
        <f t="shared" si="29"/>
        <v>196</v>
      </c>
      <c r="AJ107" s="70"/>
      <c r="AK107" s="68">
        <f>AE107*AH107</f>
        <v>196</v>
      </c>
      <c r="AL107" s="69"/>
      <c r="AM107" s="69"/>
      <c r="AN107" s="69"/>
      <c r="AO107" s="69"/>
      <c r="AP107" s="69">
        <f t="shared" si="31"/>
        <v>10</v>
      </c>
      <c r="AQ107" s="69">
        <v>10</v>
      </c>
      <c r="AR107" s="68"/>
      <c r="AS107" s="68"/>
      <c r="AT107" s="69"/>
      <c r="AU107" s="68"/>
      <c r="AV107" s="69">
        <f t="shared" si="32"/>
        <v>20</v>
      </c>
      <c r="AW107" s="69">
        <v>20</v>
      </c>
      <c r="AX107" s="41">
        <f t="shared" si="33"/>
        <v>20</v>
      </c>
      <c r="AY107" s="40">
        <f t="shared" si="34"/>
        <v>20</v>
      </c>
      <c r="AZ107" s="69"/>
      <c r="BA107" s="69"/>
      <c r="BB107" s="68"/>
      <c r="BC107" s="68"/>
      <c r="BD107" s="69"/>
      <c r="BE107" s="68"/>
      <c r="BF107" s="39">
        <f t="shared" si="27"/>
        <v>196</v>
      </c>
      <c r="BG107" s="68">
        <f t="shared" si="28"/>
        <v>35</v>
      </c>
      <c r="BH107" s="71" t="s">
        <v>125</v>
      </c>
      <c r="BJ107" s="60"/>
      <c r="BK107" s="60"/>
    </row>
    <row r="108" spans="1:63" s="72" customFormat="1" ht="39" customHeight="1" x14ac:dyDescent="0.25">
      <c r="A108" s="35">
        <v>104</v>
      </c>
      <c r="B108" s="50" t="s">
        <v>664</v>
      </c>
      <c r="C108" s="50" t="s">
        <v>665</v>
      </c>
      <c r="D108" s="50" t="s">
        <v>666</v>
      </c>
      <c r="E108" s="50" t="s">
        <v>561</v>
      </c>
      <c r="F108" s="50" t="s">
        <v>667</v>
      </c>
      <c r="G108" s="50" t="s">
        <v>103</v>
      </c>
      <c r="H108" s="56" t="s">
        <v>455</v>
      </c>
      <c r="I108" s="50" t="s">
        <v>143</v>
      </c>
      <c r="J108" s="76"/>
      <c r="K108" s="56" t="s">
        <v>471</v>
      </c>
      <c r="L108" s="37" t="s">
        <v>668</v>
      </c>
      <c r="M108" s="50" t="s">
        <v>127</v>
      </c>
      <c r="N108" s="50" t="s">
        <v>100</v>
      </c>
      <c r="O108" s="51">
        <v>33</v>
      </c>
      <c r="P108" s="67">
        <v>4.5999999999999996</v>
      </c>
      <c r="Q108" s="51">
        <v>4</v>
      </c>
      <c r="R108" s="51"/>
      <c r="S108" s="68">
        <f t="shared" si="23"/>
        <v>151.79999999999998</v>
      </c>
      <c r="T108" s="69">
        <v>4</v>
      </c>
      <c r="U108" s="69">
        <v>2</v>
      </c>
      <c r="V108" s="68"/>
      <c r="W108" s="68"/>
      <c r="X108" s="68"/>
      <c r="Y108" s="39">
        <f t="shared" si="24"/>
        <v>9.1999999999999993</v>
      </c>
      <c r="Z108" s="69">
        <v>2</v>
      </c>
      <c r="AA108" s="68"/>
      <c r="AB108" s="68">
        <f t="shared" si="25"/>
        <v>151.79999999999998</v>
      </c>
      <c r="AC108" s="69">
        <f t="shared" si="26"/>
        <v>33</v>
      </c>
      <c r="AD108" s="68" t="s">
        <v>101</v>
      </c>
      <c r="AE108" s="68">
        <v>4.5999999999999996</v>
      </c>
      <c r="AF108" s="68">
        <v>4.5999999999999996</v>
      </c>
      <c r="AG108" s="68"/>
      <c r="AH108" s="69">
        <v>85</v>
      </c>
      <c r="AI108" s="39">
        <f t="shared" si="29"/>
        <v>390.99999999999994</v>
      </c>
      <c r="AJ108" s="70">
        <f>AE108*AH108-AK108-AL108-AM108</f>
        <v>390.99999999999994</v>
      </c>
      <c r="AK108" s="68"/>
      <c r="AL108" s="69"/>
      <c r="AM108" s="69"/>
      <c r="AN108" s="69"/>
      <c r="AO108" s="69"/>
      <c r="AP108" s="69">
        <f t="shared" si="31"/>
        <v>75</v>
      </c>
      <c r="AQ108" s="69">
        <v>75</v>
      </c>
      <c r="AR108" s="68"/>
      <c r="AS108" s="68"/>
      <c r="AT108" s="69"/>
      <c r="AU108" s="68"/>
      <c r="AV108" s="69">
        <f t="shared" si="32"/>
        <v>74.5</v>
      </c>
      <c r="AW108" s="69">
        <v>74.5</v>
      </c>
      <c r="AX108" s="41">
        <f t="shared" si="33"/>
        <v>74.5</v>
      </c>
      <c r="AY108" s="40">
        <f t="shared" si="34"/>
        <v>74.5</v>
      </c>
      <c r="AZ108" s="69"/>
      <c r="BA108" s="69"/>
      <c r="BB108" s="68"/>
      <c r="BC108" s="68"/>
      <c r="BD108" s="69"/>
      <c r="BE108" s="68"/>
      <c r="BF108" s="39">
        <f t="shared" si="27"/>
        <v>390.99999999999994</v>
      </c>
      <c r="BG108" s="68">
        <f t="shared" si="28"/>
        <v>85</v>
      </c>
      <c r="BH108" s="71" t="s">
        <v>125</v>
      </c>
      <c r="BJ108" s="60"/>
      <c r="BK108" s="60"/>
    </row>
    <row r="109" spans="1:63" s="72" customFormat="1" ht="18" customHeight="1" x14ac:dyDescent="0.25">
      <c r="A109" s="35">
        <v>105</v>
      </c>
      <c r="B109" s="50" t="s">
        <v>669</v>
      </c>
      <c r="C109" s="50" t="s">
        <v>670</v>
      </c>
      <c r="D109" s="50" t="s">
        <v>671</v>
      </c>
      <c r="E109" s="50" t="s">
        <v>561</v>
      </c>
      <c r="F109" s="77" t="s">
        <v>672</v>
      </c>
      <c r="G109" s="50" t="s">
        <v>103</v>
      </c>
      <c r="H109" s="56" t="s">
        <v>455</v>
      </c>
      <c r="I109" s="50" t="s">
        <v>673</v>
      </c>
      <c r="J109" s="76"/>
      <c r="K109" s="50" t="s">
        <v>647</v>
      </c>
      <c r="L109" s="37"/>
      <c r="M109" s="50" t="s">
        <v>142</v>
      </c>
      <c r="N109" s="50" t="s">
        <v>100</v>
      </c>
      <c r="O109" s="51">
        <v>18</v>
      </c>
      <c r="P109" s="67">
        <v>3</v>
      </c>
      <c r="Q109" s="51">
        <v>2.7</v>
      </c>
      <c r="R109" s="51"/>
      <c r="S109" s="68">
        <f t="shared" si="23"/>
        <v>54</v>
      </c>
      <c r="T109" s="69"/>
      <c r="U109" s="69">
        <v>2</v>
      </c>
      <c r="V109" s="68"/>
      <c r="W109" s="68"/>
      <c r="X109" s="68"/>
      <c r="Y109" s="39">
        <f t="shared" si="24"/>
        <v>6</v>
      </c>
      <c r="Z109" s="69">
        <v>2</v>
      </c>
      <c r="AA109" s="68"/>
      <c r="AB109" s="68">
        <f t="shared" si="25"/>
        <v>54</v>
      </c>
      <c r="AC109" s="69">
        <f t="shared" si="26"/>
        <v>18</v>
      </c>
      <c r="AD109" s="68" t="s">
        <v>100</v>
      </c>
      <c r="AE109" s="68">
        <v>3.5</v>
      </c>
      <c r="AF109" s="68">
        <v>3.5</v>
      </c>
      <c r="AG109" s="68"/>
      <c r="AH109" s="69">
        <v>40</v>
      </c>
      <c r="AI109" s="39">
        <f t="shared" si="29"/>
        <v>140</v>
      </c>
      <c r="AJ109" s="70"/>
      <c r="AK109" s="68">
        <f>AE109*AH109</f>
        <v>140</v>
      </c>
      <c r="AL109" s="69"/>
      <c r="AM109" s="69"/>
      <c r="AN109" s="69"/>
      <c r="AO109" s="69"/>
      <c r="AP109" s="69">
        <f t="shared" si="31"/>
        <v>10</v>
      </c>
      <c r="AQ109" s="69">
        <v>10</v>
      </c>
      <c r="AR109" s="68"/>
      <c r="AS109" s="68"/>
      <c r="AT109" s="69"/>
      <c r="AU109" s="68"/>
      <c r="AV109" s="69">
        <f t="shared" si="32"/>
        <v>20</v>
      </c>
      <c r="AW109" s="69">
        <v>20</v>
      </c>
      <c r="AX109" s="41">
        <f t="shared" si="33"/>
        <v>20</v>
      </c>
      <c r="AY109" s="40">
        <f t="shared" si="34"/>
        <v>20</v>
      </c>
      <c r="AZ109" s="69"/>
      <c r="BA109" s="69"/>
      <c r="BB109" s="68"/>
      <c r="BC109" s="68"/>
      <c r="BD109" s="69"/>
      <c r="BE109" s="68"/>
      <c r="BF109" s="39">
        <f t="shared" si="27"/>
        <v>140</v>
      </c>
      <c r="BG109" s="68">
        <f t="shared" si="28"/>
        <v>40</v>
      </c>
      <c r="BH109" s="71" t="s">
        <v>125</v>
      </c>
      <c r="BJ109" s="60"/>
      <c r="BK109" s="60"/>
    </row>
    <row r="110" spans="1:63" s="72" customFormat="1" ht="43.95" customHeight="1" x14ac:dyDescent="0.25">
      <c r="A110" s="35">
        <v>106</v>
      </c>
      <c r="B110" s="50" t="s">
        <v>674</v>
      </c>
      <c r="C110" s="50" t="s">
        <v>675</v>
      </c>
      <c r="D110" s="50" t="s">
        <v>676</v>
      </c>
      <c r="E110" s="50" t="s">
        <v>561</v>
      </c>
      <c r="F110" s="50" t="s">
        <v>677</v>
      </c>
      <c r="G110" s="50" t="s">
        <v>103</v>
      </c>
      <c r="H110" s="56" t="s">
        <v>455</v>
      </c>
      <c r="I110" s="50" t="s">
        <v>678</v>
      </c>
      <c r="J110" s="76"/>
      <c r="K110" s="50" t="s">
        <v>557</v>
      </c>
      <c r="L110" s="37" t="s">
        <v>378</v>
      </c>
      <c r="M110" s="50" t="s">
        <v>147</v>
      </c>
      <c r="N110" s="50" t="s">
        <v>100</v>
      </c>
      <c r="O110" s="51">
        <v>20</v>
      </c>
      <c r="P110" s="67">
        <v>4.5999999999999996</v>
      </c>
      <c r="Q110" s="51">
        <v>4</v>
      </c>
      <c r="R110" s="51"/>
      <c r="S110" s="68">
        <f t="shared" si="23"/>
        <v>92</v>
      </c>
      <c r="T110" s="69">
        <v>4</v>
      </c>
      <c r="U110" s="69">
        <v>2</v>
      </c>
      <c r="V110" s="68">
        <v>9.1999999999999993</v>
      </c>
      <c r="W110" s="68"/>
      <c r="X110" s="68"/>
      <c r="Y110" s="39">
        <f t="shared" si="24"/>
        <v>9.1999999999999993</v>
      </c>
      <c r="Z110" s="69">
        <v>2</v>
      </c>
      <c r="AA110" s="68"/>
      <c r="AB110" s="68">
        <f t="shared" si="25"/>
        <v>92</v>
      </c>
      <c r="AC110" s="69">
        <f t="shared" si="26"/>
        <v>20</v>
      </c>
      <c r="AD110" s="68" t="s">
        <v>101</v>
      </c>
      <c r="AE110" s="68">
        <v>7</v>
      </c>
      <c r="AF110" s="68">
        <v>7</v>
      </c>
      <c r="AG110" s="68"/>
      <c r="AH110" s="69">
        <v>40</v>
      </c>
      <c r="AI110" s="39">
        <f t="shared" si="29"/>
        <v>280</v>
      </c>
      <c r="AJ110" s="70">
        <f>AE110*AH110-AK110-AL110-AM110</f>
        <v>280</v>
      </c>
      <c r="AK110" s="68"/>
      <c r="AL110" s="69"/>
      <c r="AM110" s="69"/>
      <c r="AN110" s="69"/>
      <c r="AO110" s="69"/>
      <c r="AP110" s="69">
        <f t="shared" si="31"/>
        <v>10</v>
      </c>
      <c r="AQ110" s="69">
        <v>10</v>
      </c>
      <c r="AR110" s="68"/>
      <c r="AS110" s="68"/>
      <c r="AT110" s="69"/>
      <c r="AU110" s="68"/>
      <c r="AV110" s="69"/>
      <c r="AW110" s="69"/>
      <c r="AX110" s="41"/>
      <c r="AY110" s="40"/>
      <c r="AZ110" s="69"/>
      <c r="BA110" s="69"/>
      <c r="BB110" s="69">
        <v>4</v>
      </c>
      <c r="BC110" s="68"/>
      <c r="BD110" s="69"/>
      <c r="BE110" s="68"/>
      <c r="BF110" s="39">
        <f t="shared" si="27"/>
        <v>280</v>
      </c>
      <c r="BG110" s="68">
        <f t="shared" si="28"/>
        <v>40</v>
      </c>
      <c r="BH110" s="71" t="s">
        <v>125</v>
      </c>
      <c r="BJ110" s="60"/>
      <c r="BK110" s="60"/>
    </row>
    <row r="111" spans="1:63" s="72" customFormat="1" ht="18" customHeight="1" x14ac:dyDescent="0.25">
      <c r="A111" s="35">
        <v>107</v>
      </c>
      <c r="B111" s="50" t="s">
        <v>679</v>
      </c>
      <c r="C111" s="50" t="s">
        <v>680</v>
      </c>
      <c r="D111" s="50" t="s">
        <v>681</v>
      </c>
      <c r="E111" s="50" t="s">
        <v>561</v>
      </c>
      <c r="F111" s="50" t="s">
        <v>682</v>
      </c>
      <c r="G111" s="50" t="s">
        <v>103</v>
      </c>
      <c r="H111" s="56" t="s">
        <v>455</v>
      </c>
      <c r="I111" s="50" t="s">
        <v>683</v>
      </c>
      <c r="J111" s="35" t="s">
        <v>149</v>
      </c>
      <c r="K111" s="56" t="s">
        <v>476</v>
      </c>
      <c r="L111" s="37" t="s">
        <v>485</v>
      </c>
      <c r="M111" s="50" t="s">
        <v>120</v>
      </c>
      <c r="N111" s="50" t="s">
        <v>100</v>
      </c>
      <c r="O111" s="51">
        <v>30</v>
      </c>
      <c r="P111" s="67">
        <v>6.8</v>
      </c>
      <c r="Q111" s="51">
        <v>6</v>
      </c>
      <c r="R111" s="51"/>
      <c r="S111" s="68">
        <f t="shared" si="23"/>
        <v>204</v>
      </c>
      <c r="T111" s="69"/>
      <c r="U111" s="69">
        <v>2</v>
      </c>
      <c r="V111" s="68">
        <v>16</v>
      </c>
      <c r="W111" s="68"/>
      <c r="X111" s="68"/>
      <c r="Y111" s="39">
        <f t="shared" si="24"/>
        <v>13.6</v>
      </c>
      <c r="Z111" s="69">
        <v>2</v>
      </c>
      <c r="AA111" s="68"/>
      <c r="AB111" s="68">
        <f t="shared" si="25"/>
        <v>204</v>
      </c>
      <c r="AC111" s="69">
        <f t="shared" si="26"/>
        <v>30</v>
      </c>
      <c r="AD111" s="68" t="s">
        <v>100</v>
      </c>
      <c r="AE111" s="68">
        <v>6.8</v>
      </c>
      <c r="AF111" s="68">
        <v>6</v>
      </c>
      <c r="AG111" s="68"/>
      <c r="AH111" s="69">
        <v>165</v>
      </c>
      <c r="AI111" s="39">
        <f t="shared" si="29"/>
        <v>1122</v>
      </c>
      <c r="AJ111" s="70"/>
      <c r="AK111" s="68">
        <f>AE111*AH111</f>
        <v>1122</v>
      </c>
      <c r="AL111" s="69"/>
      <c r="AM111" s="69"/>
      <c r="AN111" s="69"/>
      <c r="AO111" s="69"/>
      <c r="AP111" s="69">
        <f t="shared" si="31"/>
        <v>150</v>
      </c>
      <c r="AQ111" s="69">
        <v>150</v>
      </c>
      <c r="AR111" s="68"/>
      <c r="AS111" s="68"/>
      <c r="AT111" s="69"/>
      <c r="AU111" s="68"/>
      <c r="AV111" s="75">
        <f>AW111+AZ111+BA111</f>
        <v>235</v>
      </c>
      <c r="AW111" s="75">
        <v>235</v>
      </c>
      <c r="AX111" s="41">
        <f>AW111</f>
        <v>235</v>
      </c>
      <c r="AY111" s="40">
        <f>AW111</f>
        <v>235</v>
      </c>
      <c r="AZ111" s="69"/>
      <c r="BA111" s="69"/>
      <c r="BB111" s="68"/>
      <c r="BC111" s="68"/>
      <c r="BD111" s="69"/>
      <c r="BE111" s="68"/>
      <c r="BF111" s="39">
        <f t="shared" si="27"/>
        <v>1122</v>
      </c>
      <c r="BG111" s="68">
        <f t="shared" si="28"/>
        <v>165</v>
      </c>
      <c r="BH111" s="71" t="s">
        <v>125</v>
      </c>
      <c r="BJ111" s="60"/>
      <c r="BK111" s="60"/>
    </row>
    <row r="112" spans="1:63" s="72" customFormat="1" ht="18" customHeight="1" x14ac:dyDescent="0.25">
      <c r="A112" s="35">
        <v>108</v>
      </c>
      <c r="B112" s="50" t="s">
        <v>684</v>
      </c>
      <c r="C112" s="50" t="s">
        <v>685</v>
      </c>
      <c r="D112" s="50" t="s">
        <v>681</v>
      </c>
      <c r="E112" s="50" t="s">
        <v>561</v>
      </c>
      <c r="F112" s="50" t="s">
        <v>682</v>
      </c>
      <c r="G112" s="50" t="s">
        <v>103</v>
      </c>
      <c r="H112" s="56" t="s">
        <v>455</v>
      </c>
      <c r="I112" s="50" t="s">
        <v>456</v>
      </c>
      <c r="J112" s="35" t="s">
        <v>149</v>
      </c>
      <c r="K112" s="56" t="s">
        <v>476</v>
      </c>
      <c r="L112" s="37" t="s">
        <v>510</v>
      </c>
      <c r="M112" s="50" t="s">
        <v>120</v>
      </c>
      <c r="N112" s="50" t="s">
        <v>100</v>
      </c>
      <c r="O112" s="51">
        <v>30</v>
      </c>
      <c r="P112" s="67">
        <v>6.8</v>
      </c>
      <c r="Q112" s="51">
        <v>6</v>
      </c>
      <c r="R112" s="51"/>
      <c r="S112" s="68">
        <f t="shared" si="23"/>
        <v>204</v>
      </c>
      <c r="T112" s="69"/>
      <c r="U112" s="69">
        <v>2</v>
      </c>
      <c r="V112" s="68">
        <v>16</v>
      </c>
      <c r="W112" s="68"/>
      <c r="X112" s="68"/>
      <c r="Y112" s="39">
        <f t="shared" si="24"/>
        <v>13.6</v>
      </c>
      <c r="Z112" s="69">
        <v>2</v>
      </c>
      <c r="AA112" s="68"/>
      <c r="AB112" s="68">
        <f t="shared" si="25"/>
        <v>204</v>
      </c>
      <c r="AC112" s="69">
        <f t="shared" si="26"/>
        <v>30</v>
      </c>
      <c r="AD112" s="68" t="s">
        <v>100</v>
      </c>
      <c r="AE112" s="68">
        <v>6.8</v>
      </c>
      <c r="AF112" s="68">
        <v>6</v>
      </c>
      <c r="AG112" s="68"/>
      <c r="AH112" s="69">
        <v>91</v>
      </c>
      <c r="AI112" s="39">
        <f t="shared" si="29"/>
        <v>618.79999999999995</v>
      </c>
      <c r="AJ112" s="70"/>
      <c r="AK112" s="68">
        <f>AE112*AH112</f>
        <v>618.79999999999995</v>
      </c>
      <c r="AL112" s="69"/>
      <c r="AM112" s="69"/>
      <c r="AN112" s="69"/>
      <c r="AO112" s="69"/>
      <c r="AP112" s="69">
        <f t="shared" si="31"/>
        <v>48</v>
      </c>
      <c r="AQ112" s="69">
        <v>48</v>
      </c>
      <c r="AR112" s="68"/>
      <c r="AS112" s="68"/>
      <c r="AT112" s="69"/>
      <c r="AU112" s="68"/>
      <c r="AV112" s="75">
        <f>AW112+AZ112+BA112</f>
        <v>107</v>
      </c>
      <c r="AW112" s="75">
        <v>107</v>
      </c>
      <c r="AX112" s="41">
        <f>AW112</f>
        <v>107</v>
      </c>
      <c r="AY112" s="40">
        <f>AW112</f>
        <v>107</v>
      </c>
      <c r="AZ112" s="69"/>
      <c r="BA112" s="69"/>
      <c r="BB112" s="68"/>
      <c r="BC112" s="68"/>
      <c r="BD112" s="69"/>
      <c r="BE112" s="68"/>
      <c r="BF112" s="39">
        <f t="shared" si="27"/>
        <v>618.79999999999995</v>
      </c>
      <c r="BG112" s="68">
        <f t="shared" si="28"/>
        <v>91</v>
      </c>
      <c r="BH112" s="71" t="s">
        <v>125</v>
      </c>
      <c r="BJ112" s="60"/>
      <c r="BK112" s="60"/>
    </row>
    <row r="113" spans="1:63" s="59" customFormat="1" ht="18" customHeight="1" x14ac:dyDescent="0.25">
      <c r="A113" s="35">
        <v>109</v>
      </c>
      <c r="B113" s="56" t="s">
        <v>686</v>
      </c>
      <c r="C113" s="56" t="s">
        <v>687</v>
      </c>
      <c r="D113" s="50" t="s">
        <v>688</v>
      </c>
      <c r="E113" s="56" t="s">
        <v>689</v>
      </c>
      <c r="F113" s="56" t="s">
        <v>690</v>
      </c>
      <c r="G113" s="56" t="s">
        <v>103</v>
      </c>
      <c r="H113" s="56" t="s">
        <v>455</v>
      </c>
      <c r="I113" s="56" t="s">
        <v>691</v>
      </c>
      <c r="J113" s="35"/>
      <c r="K113" s="56" t="s">
        <v>557</v>
      </c>
      <c r="L113" s="37" t="s">
        <v>692</v>
      </c>
      <c r="M113" s="56" t="s">
        <v>693</v>
      </c>
      <c r="N113" s="61" t="s">
        <v>319</v>
      </c>
      <c r="O113" s="57">
        <v>31</v>
      </c>
      <c r="P113" s="57">
        <v>7.6</v>
      </c>
      <c r="Q113" s="57">
        <v>7</v>
      </c>
      <c r="R113" s="57"/>
      <c r="S113" s="58">
        <f t="shared" si="23"/>
        <v>235.6</v>
      </c>
      <c r="T113" s="56">
        <v>4</v>
      </c>
      <c r="U113" s="56">
        <v>2</v>
      </c>
      <c r="V113" s="56"/>
      <c r="W113" s="56"/>
      <c r="X113" s="56"/>
      <c r="Y113" s="39">
        <f t="shared" si="24"/>
        <v>15.2</v>
      </c>
      <c r="Z113" s="56">
        <v>2</v>
      </c>
      <c r="AA113" s="57">
        <v>20.55</v>
      </c>
      <c r="AB113" s="40">
        <f t="shared" si="25"/>
        <v>235.6</v>
      </c>
      <c r="AC113" s="40">
        <f t="shared" si="26"/>
        <v>31</v>
      </c>
      <c r="AD113" s="56" t="s">
        <v>100</v>
      </c>
      <c r="AE113" s="39">
        <f t="shared" ref="AE113:AE179" si="35">AF113+AG113</f>
        <v>8</v>
      </c>
      <c r="AF113" s="39">
        <v>8</v>
      </c>
      <c r="AG113" s="40"/>
      <c r="AH113" s="58">
        <v>90</v>
      </c>
      <c r="AI113" s="40">
        <f t="shared" si="29"/>
        <v>720</v>
      </c>
      <c r="AJ113" s="40"/>
      <c r="AK113" s="57">
        <f>AE113*AH113-AJ113-AL113-AM113</f>
        <v>720</v>
      </c>
      <c r="AL113" s="56"/>
      <c r="AM113" s="56"/>
      <c r="AN113" s="56"/>
      <c r="AO113" s="56"/>
      <c r="AP113" s="40">
        <f t="shared" si="31"/>
        <v>62</v>
      </c>
      <c r="AQ113" s="56">
        <v>62</v>
      </c>
      <c r="AR113" s="57"/>
      <c r="AS113" s="56"/>
      <c r="AT113" s="56"/>
      <c r="AU113" s="56"/>
      <c r="AV113" s="78">
        <f>AW113+AZ113+BA113</f>
        <v>58</v>
      </c>
      <c r="AW113" s="63">
        <v>58</v>
      </c>
      <c r="AX113" s="41">
        <f>AW113</f>
        <v>58</v>
      </c>
      <c r="AY113" s="40">
        <f>AW113</f>
        <v>58</v>
      </c>
      <c r="AZ113" s="56"/>
      <c r="BA113" s="56"/>
      <c r="BB113" s="56"/>
      <c r="BC113" s="56"/>
      <c r="BD113" s="56"/>
      <c r="BE113" s="56"/>
      <c r="BF113" s="39">
        <f t="shared" si="27"/>
        <v>720</v>
      </c>
      <c r="BG113" s="57">
        <f t="shared" si="28"/>
        <v>90</v>
      </c>
      <c r="BH113" s="71" t="s">
        <v>125</v>
      </c>
      <c r="BJ113" s="60"/>
      <c r="BK113" s="60"/>
    </row>
    <row r="114" spans="1:63" s="59" customFormat="1" ht="18" customHeight="1" x14ac:dyDescent="0.25">
      <c r="A114" s="35">
        <v>110</v>
      </c>
      <c r="B114" s="56" t="s">
        <v>694</v>
      </c>
      <c r="C114" s="56" t="s">
        <v>695</v>
      </c>
      <c r="D114" s="50" t="s">
        <v>696</v>
      </c>
      <c r="E114" s="56" t="s">
        <v>689</v>
      </c>
      <c r="F114" s="56" t="s">
        <v>697</v>
      </c>
      <c r="G114" s="56" t="s">
        <v>103</v>
      </c>
      <c r="H114" s="56" t="s">
        <v>455</v>
      </c>
      <c r="I114" s="56" t="s">
        <v>691</v>
      </c>
      <c r="J114" s="35" t="s">
        <v>149</v>
      </c>
      <c r="K114" s="56" t="s">
        <v>476</v>
      </c>
      <c r="L114" s="37" t="s">
        <v>433</v>
      </c>
      <c r="M114" s="56" t="s">
        <v>148</v>
      </c>
      <c r="N114" s="56" t="s">
        <v>100</v>
      </c>
      <c r="O114" s="57">
        <v>52</v>
      </c>
      <c r="P114" s="57">
        <v>5.6</v>
      </c>
      <c r="Q114" s="57">
        <v>5</v>
      </c>
      <c r="R114" s="57"/>
      <c r="S114" s="58">
        <f t="shared" si="23"/>
        <v>291.2</v>
      </c>
      <c r="T114" s="56">
        <v>4</v>
      </c>
      <c r="U114" s="56">
        <v>2</v>
      </c>
      <c r="V114" s="56"/>
      <c r="W114" s="56"/>
      <c r="X114" s="56"/>
      <c r="Y114" s="39">
        <f t="shared" si="24"/>
        <v>11.2</v>
      </c>
      <c r="Z114" s="56">
        <v>2</v>
      </c>
      <c r="AA114" s="57">
        <v>15.54</v>
      </c>
      <c r="AB114" s="40">
        <f t="shared" si="25"/>
        <v>291.2</v>
      </c>
      <c r="AC114" s="40">
        <f t="shared" si="26"/>
        <v>52</v>
      </c>
      <c r="AD114" s="56" t="s">
        <v>101</v>
      </c>
      <c r="AE114" s="39">
        <f t="shared" si="35"/>
        <v>6.5</v>
      </c>
      <c r="AF114" s="39">
        <v>6.5</v>
      </c>
      <c r="AG114" s="40"/>
      <c r="AH114" s="58">
        <v>85</v>
      </c>
      <c r="AI114" s="40">
        <f t="shared" si="29"/>
        <v>552.5</v>
      </c>
      <c r="AJ114" s="39">
        <f>AE114*AH114</f>
        <v>552.5</v>
      </c>
      <c r="AK114" s="57"/>
      <c r="AL114" s="56"/>
      <c r="AM114" s="56"/>
      <c r="AN114" s="56"/>
      <c r="AO114" s="56"/>
      <c r="AP114" s="40">
        <f t="shared" si="31"/>
        <v>120</v>
      </c>
      <c r="AQ114" s="56">
        <v>120</v>
      </c>
      <c r="AR114" s="57"/>
      <c r="AS114" s="56"/>
      <c r="AT114" s="56"/>
      <c r="AU114" s="56"/>
      <c r="AV114" s="41">
        <f>AW114+AZ114+BA114</f>
        <v>104</v>
      </c>
      <c r="AW114" s="58"/>
      <c r="AX114" s="41"/>
      <c r="AY114" s="40"/>
      <c r="AZ114" s="56">
        <v>104</v>
      </c>
      <c r="BA114" s="56"/>
      <c r="BB114" s="56"/>
      <c r="BC114" s="56"/>
      <c r="BD114" s="56"/>
      <c r="BE114" s="56"/>
      <c r="BF114" s="39">
        <f t="shared" si="27"/>
        <v>552.5</v>
      </c>
      <c r="BG114" s="57">
        <f t="shared" si="28"/>
        <v>85</v>
      </c>
      <c r="BH114" s="71" t="s">
        <v>125</v>
      </c>
      <c r="BJ114" s="60"/>
      <c r="BK114" s="60"/>
    </row>
    <row r="115" spans="1:63" s="59" customFormat="1" ht="18" customHeight="1" x14ac:dyDescent="0.25">
      <c r="A115" s="35">
        <v>111</v>
      </c>
      <c r="B115" s="56" t="s">
        <v>698</v>
      </c>
      <c r="C115" s="56" t="s">
        <v>699</v>
      </c>
      <c r="D115" s="50" t="s">
        <v>700</v>
      </c>
      <c r="E115" s="56" t="s">
        <v>689</v>
      </c>
      <c r="F115" s="56" t="s">
        <v>701</v>
      </c>
      <c r="G115" s="56" t="s">
        <v>103</v>
      </c>
      <c r="H115" s="56" t="s">
        <v>624</v>
      </c>
      <c r="I115" s="56" t="s">
        <v>691</v>
      </c>
      <c r="J115" s="35"/>
      <c r="K115" s="56" t="s">
        <v>128</v>
      </c>
      <c r="L115" s="37" t="s">
        <v>702</v>
      </c>
      <c r="M115" s="56" t="s">
        <v>703</v>
      </c>
      <c r="N115" s="56" t="s">
        <v>100</v>
      </c>
      <c r="O115" s="57">
        <v>32</v>
      </c>
      <c r="P115" s="57">
        <v>3.8</v>
      </c>
      <c r="Q115" s="57">
        <v>3.5</v>
      </c>
      <c r="R115" s="57"/>
      <c r="S115" s="58">
        <f t="shared" si="23"/>
        <v>121.6</v>
      </c>
      <c r="T115" s="56">
        <v>4</v>
      </c>
      <c r="U115" s="56">
        <v>2</v>
      </c>
      <c r="V115" s="56"/>
      <c r="W115" s="56"/>
      <c r="X115" s="56"/>
      <c r="Y115" s="39">
        <f t="shared" si="24"/>
        <v>7.6</v>
      </c>
      <c r="Z115" s="56">
        <v>2</v>
      </c>
      <c r="AA115" s="57">
        <v>17.91</v>
      </c>
      <c r="AB115" s="40">
        <f t="shared" si="25"/>
        <v>121.6</v>
      </c>
      <c r="AC115" s="40">
        <f t="shared" si="26"/>
        <v>32</v>
      </c>
      <c r="AD115" s="56" t="s">
        <v>100</v>
      </c>
      <c r="AE115" s="39">
        <f t="shared" si="35"/>
        <v>3.5</v>
      </c>
      <c r="AF115" s="39"/>
      <c r="AG115" s="40">
        <v>3.5</v>
      </c>
      <c r="AH115" s="58">
        <v>84</v>
      </c>
      <c r="AI115" s="40">
        <f t="shared" si="29"/>
        <v>294</v>
      </c>
      <c r="AJ115" s="40"/>
      <c r="AK115" s="57">
        <f>AE115*AH115-AJ115-AL115-AM115</f>
        <v>294</v>
      </c>
      <c r="AL115" s="56"/>
      <c r="AM115" s="56"/>
      <c r="AN115" s="56"/>
      <c r="AO115" s="56"/>
      <c r="AP115" s="40">
        <f t="shared" si="31"/>
        <v>114</v>
      </c>
      <c r="AQ115" s="56">
        <v>114</v>
      </c>
      <c r="AR115" s="57"/>
      <c r="AS115" s="56"/>
      <c r="AT115" s="56"/>
      <c r="AU115" s="56"/>
      <c r="AV115" s="41">
        <f>AW115+AZ115+BA115</f>
        <v>110</v>
      </c>
      <c r="AW115" s="58"/>
      <c r="AX115" s="41"/>
      <c r="AY115" s="40"/>
      <c r="AZ115" s="56">
        <v>110</v>
      </c>
      <c r="BA115" s="56"/>
      <c r="BB115" s="56"/>
      <c r="BC115" s="56"/>
      <c r="BD115" s="56"/>
      <c r="BE115" s="56">
        <v>16</v>
      </c>
      <c r="BF115" s="39">
        <f t="shared" si="27"/>
        <v>294</v>
      </c>
      <c r="BG115" s="57">
        <f t="shared" si="28"/>
        <v>84</v>
      </c>
      <c r="BH115" s="71" t="s">
        <v>125</v>
      </c>
      <c r="BJ115" s="60"/>
      <c r="BK115" s="60"/>
    </row>
    <row r="116" spans="1:63" s="59" customFormat="1" ht="18" customHeight="1" x14ac:dyDescent="0.25">
      <c r="A116" s="35">
        <v>112</v>
      </c>
      <c r="B116" s="56" t="s">
        <v>704</v>
      </c>
      <c r="C116" s="56" t="s">
        <v>705</v>
      </c>
      <c r="D116" s="50" t="s">
        <v>706</v>
      </c>
      <c r="E116" s="56" t="s">
        <v>689</v>
      </c>
      <c r="F116" s="56" t="s">
        <v>707</v>
      </c>
      <c r="G116" s="56" t="s">
        <v>103</v>
      </c>
      <c r="H116" s="56" t="s">
        <v>455</v>
      </c>
      <c r="I116" s="56" t="s">
        <v>691</v>
      </c>
      <c r="J116" s="35"/>
      <c r="K116" s="56" t="s">
        <v>557</v>
      </c>
      <c r="L116" s="37"/>
      <c r="M116" s="56" t="s">
        <v>148</v>
      </c>
      <c r="N116" s="56" t="s">
        <v>100</v>
      </c>
      <c r="O116" s="57">
        <v>52</v>
      </c>
      <c r="P116" s="57">
        <v>6.3</v>
      </c>
      <c r="Q116" s="57">
        <v>6</v>
      </c>
      <c r="R116" s="57"/>
      <c r="S116" s="58">
        <f t="shared" si="23"/>
        <v>327.59999999999997</v>
      </c>
      <c r="T116" s="56">
        <v>4</v>
      </c>
      <c r="U116" s="56">
        <v>2</v>
      </c>
      <c r="V116" s="56"/>
      <c r="W116" s="56"/>
      <c r="X116" s="56"/>
      <c r="Y116" s="39">
        <f t="shared" si="24"/>
        <v>12.6</v>
      </c>
      <c r="Z116" s="56">
        <v>2</v>
      </c>
      <c r="AA116" s="57">
        <v>21.75</v>
      </c>
      <c r="AB116" s="40">
        <f t="shared" si="25"/>
        <v>327.59999999999997</v>
      </c>
      <c r="AC116" s="40">
        <f t="shared" si="26"/>
        <v>52</v>
      </c>
      <c r="AD116" s="56" t="s">
        <v>101</v>
      </c>
      <c r="AE116" s="39">
        <f t="shared" si="35"/>
        <v>7.5</v>
      </c>
      <c r="AF116" s="39">
        <v>7.5</v>
      </c>
      <c r="AG116" s="40"/>
      <c r="AH116" s="58">
        <v>70</v>
      </c>
      <c r="AI116" s="40">
        <f t="shared" si="29"/>
        <v>525</v>
      </c>
      <c r="AJ116" s="39">
        <f>AE116*AH116</f>
        <v>525</v>
      </c>
      <c r="AK116" s="57"/>
      <c r="AL116" s="56"/>
      <c r="AM116" s="56"/>
      <c r="AN116" s="56"/>
      <c r="AO116" s="56"/>
      <c r="AP116" s="40">
        <f t="shared" si="31"/>
        <v>15</v>
      </c>
      <c r="AQ116" s="56">
        <v>15</v>
      </c>
      <c r="AR116" s="57"/>
      <c r="AS116" s="56"/>
      <c r="AT116" s="56"/>
      <c r="AU116" s="56"/>
      <c r="AV116" s="41"/>
      <c r="AW116" s="58"/>
      <c r="AX116" s="41"/>
      <c r="AY116" s="40"/>
      <c r="AZ116" s="56"/>
      <c r="BA116" s="56"/>
      <c r="BB116" s="56"/>
      <c r="BC116" s="56"/>
      <c r="BD116" s="56"/>
      <c r="BE116" s="56"/>
      <c r="BF116" s="39">
        <f t="shared" si="27"/>
        <v>525</v>
      </c>
      <c r="BG116" s="57">
        <f t="shared" si="28"/>
        <v>70</v>
      </c>
      <c r="BH116" s="71" t="s">
        <v>125</v>
      </c>
      <c r="BJ116" s="60"/>
      <c r="BK116" s="60"/>
    </row>
    <row r="117" spans="1:63" s="59" customFormat="1" ht="18" customHeight="1" x14ac:dyDescent="0.25">
      <c r="A117" s="35">
        <v>113</v>
      </c>
      <c r="B117" s="56" t="s">
        <v>708</v>
      </c>
      <c r="C117" s="56" t="s">
        <v>709</v>
      </c>
      <c r="D117" s="50" t="s">
        <v>696</v>
      </c>
      <c r="E117" s="56" t="s">
        <v>689</v>
      </c>
      <c r="F117" s="56" t="s">
        <v>710</v>
      </c>
      <c r="G117" s="56" t="s">
        <v>103</v>
      </c>
      <c r="H117" s="56" t="s">
        <v>455</v>
      </c>
      <c r="I117" s="56" t="s">
        <v>711</v>
      </c>
      <c r="J117" s="35" t="s">
        <v>149</v>
      </c>
      <c r="K117" s="56" t="s">
        <v>476</v>
      </c>
      <c r="L117" s="37" t="s">
        <v>593</v>
      </c>
      <c r="M117" s="56" t="s">
        <v>112</v>
      </c>
      <c r="N117" s="61" t="s">
        <v>319</v>
      </c>
      <c r="O117" s="57">
        <v>42</v>
      </c>
      <c r="P117" s="57">
        <v>6.6</v>
      </c>
      <c r="Q117" s="57">
        <v>6</v>
      </c>
      <c r="R117" s="57"/>
      <c r="S117" s="58">
        <f t="shared" si="23"/>
        <v>277.2</v>
      </c>
      <c r="T117" s="56">
        <v>4</v>
      </c>
      <c r="U117" s="56">
        <v>2</v>
      </c>
      <c r="V117" s="56"/>
      <c r="W117" s="56"/>
      <c r="X117" s="56"/>
      <c r="Y117" s="39">
        <f t="shared" si="24"/>
        <v>13.2</v>
      </c>
      <c r="Z117" s="56">
        <v>2</v>
      </c>
      <c r="AA117" s="57">
        <v>11.64</v>
      </c>
      <c r="AB117" s="40">
        <f t="shared" si="25"/>
        <v>277.2</v>
      </c>
      <c r="AC117" s="40">
        <f t="shared" si="26"/>
        <v>42</v>
      </c>
      <c r="AD117" s="56" t="s">
        <v>101</v>
      </c>
      <c r="AE117" s="39">
        <f t="shared" si="35"/>
        <v>8</v>
      </c>
      <c r="AF117" s="39">
        <v>8</v>
      </c>
      <c r="AG117" s="40"/>
      <c r="AH117" s="58">
        <v>67.5</v>
      </c>
      <c r="AI117" s="40">
        <f t="shared" si="29"/>
        <v>540</v>
      </c>
      <c r="AJ117" s="39">
        <f>AE117*AH117</f>
        <v>540</v>
      </c>
      <c r="AK117" s="57"/>
      <c r="AL117" s="56"/>
      <c r="AM117" s="56"/>
      <c r="AN117" s="56"/>
      <c r="AO117" s="56"/>
      <c r="AP117" s="40">
        <f t="shared" si="31"/>
        <v>67</v>
      </c>
      <c r="AQ117" s="56">
        <v>67</v>
      </c>
      <c r="AR117" s="57"/>
      <c r="AS117" s="56"/>
      <c r="AT117" s="56"/>
      <c r="AU117" s="56"/>
      <c r="AV117" s="78">
        <f>AW117+AZ117+BA117</f>
        <v>97</v>
      </c>
      <c r="AW117" s="63">
        <v>97</v>
      </c>
      <c r="AX117" s="41">
        <f>AW117</f>
        <v>97</v>
      </c>
      <c r="AY117" s="40">
        <f>AW117</f>
        <v>97</v>
      </c>
      <c r="AZ117" s="56"/>
      <c r="BA117" s="56"/>
      <c r="BB117" s="56"/>
      <c r="BC117" s="56"/>
      <c r="BD117" s="56"/>
      <c r="BE117" s="56"/>
      <c r="BF117" s="39">
        <f t="shared" si="27"/>
        <v>540</v>
      </c>
      <c r="BG117" s="57">
        <f t="shared" si="28"/>
        <v>67.5</v>
      </c>
      <c r="BH117" s="71" t="s">
        <v>125</v>
      </c>
      <c r="BJ117" s="60"/>
      <c r="BK117" s="60"/>
    </row>
    <row r="118" spans="1:63" s="59" customFormat="1" ht="18" customHeight="1" x14ac:dyDescent="0.25">
      <c r="A118" s="35">
        <v>114</v>
      </c>
      <c r="B118" s="56" t="s">
        <v>712</v>
      </c>
      <c r="C118" s="56" t="s">
        <v>713</v>
      </c>
      <c r="D118" s="50" t="s">
        <v>714</v>
      </c>
      <c r="E118" s="56" t="s">
        <v>689</v>
      </c>
      <c r="F118" s="56" t="s">
        <v>715</v>
      </c>
      <c r="G118" s="56" t="s">
        <v>103</v>
      </c>
      <c r="H118" s="56" t="s">
        <v>455</v>
      </c>
      <c r="I118" s="56" t="s">
        <v>711</v>
      </c>
      <c r="J118" s="35" t="s">
        <v>149</v>
      </c>
      <c r="K118" s="56" t="s">
        <v>476</v>
      </c>
      <c r="L118" s="37" t="s">
        <v>529</v>
      </c>
      <c r="M118" s="56" t="s">
        <v>127</v>
      </c>
      <c r="N118" s="56" t="s">
        <v>100</v>
      </c>
      <c r="O118" s="57">
        <v>33</v>
      </c>
      <c r="P118" s="57">
        <v>5.6</v>
      </c>
      <c r="Q118" s="57">
        <v>5</v>
      </c>
      <c r="R118" s="57"/>
      <c r="S118" s="58">
        <f t="shared" si="23"/>
        <v>184.79999999999998</v>
      </c>
      <c r="T118" s="56">
        <v>4</v>
      </c>
      <c r="U118" s="56">
        <v>2</v>
      </c>
      <c r="V118" s="56"/>
      <c r="W118" s="56">
        <v>12</v>
      </c>
      <c r="X118" s="56"/>
      <c r="Y118" s="39">
        <f t="shared" si="24"/>
        <v>11.2</v>
      </c>
      <c r="Z118" s="56">
        <v>2</v>
      </c>
      <c r="AA118" s="57">
        <v>11.64</v>
      </c>
      <c r="AB118" s="40">
        <f t="shared" si="25"/>
        <v>184.79999999999998</v>
      </c>
      <c r="AC118" s="40">
        <f t="shared" si="26"/>
        <v>33</v>
      </c>
      <c r="AD118" s="56" t="s">
        <v>101</v>
      </c>
      <c r="AE118" s="39">
        <f t="shared" si="35"/>
        <v>6.5</v>
      </c>
      <c r="AF118" s="39">
        <v>6.5</v>
      </c>
      <c r="AG118" s="40"/>
      <c r="AH118" s="58">
        <v>42</v>
      </c>
      <c r="AI118" s="40">
        <f t="shared" si="29"/>
        <v>273</v>
      </c>
      <c r="AJ118" s="39">
        <f>AE118*AH118</f>
        <v>273</v>
      </c>
      <c r="AK118" s="57"/>
      <c r="AL118" s="56"/>
      <c r="AM118" s="56"/>
      <c r="AN118" s="56"/>
      <c r="AO118" s="56"/>
      <c r="AP118" s="40">
        <f t="shared" si="31"/>
        <v>0</v>
      </c>
      <c r="AQ118" s="56"/>
      <c r="AR118" s="57"/>
      <c r="AS118" s="56"/>
      <c r="AT118" s="56"/>
      <c r="AU118" s="56"/>
      <c r="AV118" s="41">
        <f>AW118+AZ118+BA118</f>
        <v>70.900000000000006</v>
      </c>
      <c r="AW118" s="58"/>
      <c r="AX118" s="41"/>
      <c r="AY118" s="40"/>
      <c r="AZ118" s="56"/>
      <c r="BA118" s="58">
        <v>70.900000000000006</v>
      </c>
      <c r="BB118" s="56"/>
      <c r="BC118" s="56"/>
      <c r="BD118" s="56"/>
      <c r="BE118" s="56"/>
      <c r="BF118" s="39">
        <f t="shared" si="27"/>
        <v>273</v>
      </c>
      <c r="BG118" s="57">
        <f t="shared" si="28"/>
        <v>42</v>
      </c>
      <c r="BH118" s="71" t="s">
        <v>125</v>
      </c>
      <c r="BJ118" s="60"/>
      <c r="BK118" s="60"/>
    </row>
    <row r="119" spans="1:63" s="59" customFormat="1" ht="18" customHeight="1" x14ac:dyDescent="0.25">
      <c r="A119" s="35">
        <v>115</v>
      </c>
      <c r="B119" s="56" t="s">
        <v>716</v>
      </c>
      <c r="C119" s="56" t="s">
        <v>717</v>
      </c>
      <c r="D119" s="50" t="s">
        <v>714</v>
      </c>
      <c r="E119" s="56" t="s">
        <v>689</v>
      </c>
      <c r="F119" s="56" t="s">
        <v>718</v>
      </c>
      <c r="G119" s="56" t="s">
        <v>103</v>
      </c>
      <c r="H119" s="56" t="s">
        <v>455</v>
      </c>
      <c r="I119" s="56" t="s">
        <v>711</v>
      </c>
      <c r="J119" s="35" t="s">
        <v>121</v>
      </c>
      <c r="K119" s="56" t="s">
        <v>114</v>
      </c>
      <c r="L119" s="37" t="s">
        <v>485</v>
      </c>
      <c r="M119" s="56" t="s">
        <v>285</v>
      </c>
      <c r="N119" s="56" t="s">
        <v>100</v>
      </c>
      <c r="O119" s="57">
        <v>29</v>
      </c>
      <c r="P119" s="57">
        <v>4.5999999999999996</v>
      </c>
      <c r="Q119" s="57">
        <v>4</v>
      </c>
      <c r="R119" s="57"/>
      <c r="S119" s="58">
        <f t="shared" si="23"/>
        <v>133.39999999999998</v>
      </c>
      <c r="T119" s="56">
        <v>4</v>
      </c>
      <c r="U119" s="56">
        <v>2</v>
      </c>
      <c r="V119" s="56">
        <v>10</v>
      </c>
      <c r="W119" s="56"/>
      <c r="X119" s="56"/>
      <c r="Y119" s="39">
        <f t="shared" si="24"/>
        <v>9.1999999999999993</v>
      </c>
      <c r="Z119" s="56">
        <v>2</v>
      </c>
      <c r="AA119" s="57">
        <v>11.64</v>
      </c>
      <c r="AB119" s="40">
        <f t="shared" si="25"/>
        <v>133.39999999999998</v>
      </c>
      <c r="AC119" s="40">
        <f t="shared" si="26"/>
        <v>29</v>
      </c>
      <c r="AD119" s="56" t="s">
        <v>100</v>
      </c>
      <c r="AE119" s="39">
        <f t="shared" si="35"/>
        <v>4.5999999999999996</v>
      </c>
      <c r="AF119" s="39">
        <v>4.5999999999999996</v>
      </c>
      <c r="AG119" s="40"/>
      <c r="AH119" s="58">
        <v>25</v>
      </c>
      <c r="AI119" s="40">
        <f t="shared" si="29"/>
        <v>114.99999999999999</v>
      </c>
      <c r="AJ119" s="40"/>
      <c r="AK119" s="57">
        <f>AE119*AH119-AJ119-AL119-AM119</f>
        <v>114.99999999999999</v>
      </c>
      <c r="AL119" s="56"/>
      <c r="AM119" s="56"/>
      <c r="AN119" s="56"/>
      <c r="AO119" s="56"/>
      <c r="AP119" s="40">
        <f t="shared" si="31"/>
        <v>10</v>
      </c>
      <c r="AQ119" s="56">
        <v>10</v>
      </c>
      <c r="AR119" s="57"/>
      <c r="AS119" s="56"/>
      <c r="AT119" s="56"/>
      <c r="AU119" s="56"/>
      <c r="AV119" s="78">
        <f>AW119+AZ119+BA119</f>
        <v>18.5</v>
      </c>
      <c r="AW119" s="63">
        <v>18.5</v>
      </c>
      <c r="AX119" s="41">
        <f>AW119</f>
        <v>18.5</v>
      </c>
      <c r="AY119" s="40">
        <f>AW119</f>
        <v>18.5</v>
      </c>
      <c r="AZ119" s="56"/>
      <c r="BA119" s="56"/>
      <c r="BB119" s="56"/>
      <c r="BC119" s="56"/>
      <c r="BD119" s="56"/>
      <c r="BE119" s="56"/>
      <c r="BF119" s="39">
        <f t="shared" si="27"/>
        <v>114.99999999999999</v>
      </c>
      <c r="BG119" s="57">
        <f t="shared" si="28"/>
        <v>25</v>
      </c>
      <c r="BH119" s="71" t="s">
        <v>125</v>
      </c>
      <c r="BJ119" s="60"/>
      <c r="BK119" s="60"/>
    </row>
    <row r="120" spans="1:63" s="59" customFormat="1" ht="18" customHeight="1" x14ac:dyDescent="0.25">
      <c r="A120" s="35">
        <v>116</v>
      </c>
      <c r="B120" s="56" t="s">
        <v>719</v>
      </c>
      <c r="C120" s="56" t="s">
        <v>720</v>
      </c>
      <c r="D120" s="50" t="s">
        <v>721</v>
      </c>
      <c r="E120" s="56" t="s">
        <v>689</v>
      </c>
      <c r="F120" s="56" t="s">
        <v>722</v>
      </c>
      <c r="G120" s="56" t="s">
        <v>103</v>
      </c>
      <c r="H120" s="56" t="s">
        <v>455</v>
      </c>
      <c r="I120" s="56" t="s">
        <v>137</v>
      </c>
      <c r="J120" s="35"/>
      <c r="K120" s="56" t="s">
        <v>647</v>
      </c>
      <c r="L120" s="37"/>
      <c r="M120" s="56" t="s">
        <v>139</v>
      </c>
      <c r="N120" s="56" t="s">
        <v>100</v>
      </c>
      <c r="O120" s="57">
        <v>24</v>
      </c>
      <c r="P120" s="57">
        <v>3.3</v>
      </c>
      <c r="Q120" s="57">
        <v>3</v>
      </c>
      <c r="R120" s="57"/>
      <c r="S120" s="58">
        <f t="shared" si="23"/>
        <v>79.199999999999989</v>
      </c>
      <c r="T120" s="56"/>
      <c r="U120" s="56">
        <v>2</v>
      </c>
      <c r="V120" s="56"/>
      <c r="W120" s="56"/>
      <c r="X120" s="56"/>
      <c r="Y120" s="39">
        <f t="shared" si="24"/>
        <v>6.6</v>
      </c>
      <c r="Z120" s="56">
        <v>2</v>
      </c>
      <c r="AA120" s="56"/>
      <c r="AB120" s="40">
        <f t="shared" si="25"/>
        <v>79.199999999999989</v>
      </c>
      <c r="AC120" s="40">
        <f t="shared" si="26"/>
        <v>24</v>
      </c>
      <c r="AD120" s="61" t="s">
        <v>101</v>
      </c>
      <c r="AE120" s="39">
        <f t="shared" si="35"/>
        <v>4</v>
      </c>
      <c r="AF120" s="39">
        <v>4</v>
      </c>
      <c r="AG120" s="40"/>
      <c r="AH120" s="58">
        <v>20</v>
      </c>
      <c r="AI120" s="40">
        <f t="shared" si="29"/>
        <v>80</v>
      </c>
      <c r="AJ120" s="48">
        <v>80</v>
      </c>
      <c r="AK120" s="57"/>
      <c r="AL120" s="56"/>
      <c r="AM120" s="56"/>
      <c r="AN120" s="56"/>
      <c r="AO120" s="56"/>
      <c r="AP120" s="40">
        <f t="shared" si="31"/>
        <v>12</v>
      </c>
      <c r="AQ120" s="56"/>
      <c r="AR120" s="57">
        <v>12</v>
      </c>
      <c r="AS120" s="56"/>
      <c r="AT120" s="56"/>
      <c r="AU120" s="56"/>
      <c r="AV120" s="78">
        <v>44</v>
      </c>
      <c r="AW120" s="63">
        <v>44</v>
      </c>
      <c r="AX120" s="41">
        <f>AW120</f>
        <v>44</v>
      </c>
      <c r="AY120" s="40">
        <f>AW120</f>
        <v>44</v>
      </c>
      <c r="AZ120" s="56"/>
      <c r="BA120" s="56"/>
      <c r="BB120" s="56"/>
      <c r="BC120" s="56"/>
      <c r="BD120" s="56"/>
      <c r="BE120" s="56"/>
      <c r="BF120" s="39">
        <f t="shared" si="27"/>
        <v>80</v>
      </c>
      <c r="BG120" s="57">
        <f t="shared" si="28"/>
        <v>20</v>
      </c>
      <c r="BH120" s="71" t="s">
        <v>125</v>
      </c>
      <c r="BJ120" s="60"/>
      <c r="BK120" s="60"/>
    </row>
    <row r="121" spans="1:63" s="59" customFormat="1" ht="18" customHeight="1" x14ac:dyDescent="0.25">
      <c r="A121" s="35">
        <v>117</v>
      </c>
      <c r="B121" s="56" t="s">
        <v>723</v>
      </c>
      <c r="C121" s="56" t="s">
        <v>724</v>
      </c>
      <c r="D121" s="50" t="s">
        <v>696</v>
      </c>
      <c r="E121" s="56" t="s">
        <v>689</v>
      </c>
      <c r="F121" s="56" t="s">
        <v>725</v>
      </c>
      <c r="G121" s="56" t="s">
        <v>103</v>
      </c>
      <c r="H121" s="56" t="s">
        <v>455</v>
      </c>
      <c r="I121" s="56" t="s">
        <v>619</v>
      </c>
      <c r="J121" s="35" t="s">
        <v>149</v>
      </c>
      <c r="K121" s="56" t="s">
        <v>476</v>
      </c>
      <c r="L121" s="37" t="s">
        <v>378</v>
      </c>
      <c r="M121" s="56" t="s">
        <v>138</v>
      </c>
      <c r="N121" s="56" t="s">
        <v>100</v>
      </c>
      <c r="O121" s="57">
        <v>26</v>
      </c>
      <c r="P121" s="57">
        <v>4.5999999999999996</v>
      </c>
      <c r="Q121" s="57">
        <v>4</v>
      </c>
      <c r="R121" s="57"/>
      <c r="S121" s="58">
        <f t="shared" si="23"/>
        <v>119.6</v>
      </c>
      <c r="T121" s="56">
        <v>4</v>
      </c>
      <c r="U121" s="56">
        <v>2</v>
      </c>
      <c r="V121" s="56"/>
      <c r="W121" s="56">
        <v>12</v>
      </c>
      <c r="X121" s="56"/>
      <c r="Y121" s="39">
        <f t="shared" si="24"/>
        <v>9.1999999999999993</v>
      </c>
      <c r="Z121" s="56">
        <v>2</v>
      </c>
      <c r="AA121" s="56"/>
      <c r="AB121" s="40">
        <f t="shared" si="25"/>
        <v>119.6</v>
      </c>
      <c r="AC121" s="40">
        <f t="shared" si="26"/>
        <v>26</v>
      </c>
      <c r="AD121" s="56" t="s">
        <v>100</v>
      </c>
      <c r="AE121" s="39">
        <f t="shared" si="35"/>
        <v>6.5</v>
      </c>
      <c r="AF121" s="39">
        <v>6.5</v>
      </c>
      <c r="AG121" s="40"/>
      <c r="AH121" s="58">
        <v>65</v>
      </c>
      <c r="AI121" s="40">
        <f t="shared" si="29"/>
        <v>422.5</v>
      </c>
      <c r="AJ121" s="40"/>
      <c r="AK121" s="57">
        <f>AE121*AH121-AJ121-AL121-AM121</f>
        <v>422.5</v>
      </c>
      <c r="AL121" s="56"/>
      <c r="AM121" s="56"/>
      <c r="AN121" s="56"/>
      <c r="AO121" s="56"/>
      <c r="AP121" s="40">
        <f t="shared" si="31"/>
        <v>42</v>
      </c>
      <c r="AQ121" s="56">
        <v>42</v>
      </c>
      <c r="AR121" s="57"/>
      <c r="AS121" s="56"/>
      <c r="AT121" s="56"/>
      <c r="AU121" s="56"/>
      <c r="AV121" s="41">
        <f>AW121+AZ121+BA121</f>
        <v>5</v>
      </c>
      <c r="AW121" s="58">
        <v>5</v>
      </c>
      <c r="AX121" s="41">
        <f>AW121</f>
        <v>5</v>
      </c>
      <c r="AY121" s="40">
        <f>AW121</f>
        <v>5</v>
      </c>
      <c r="AZ121" s="56"/>
      <c r="BA121" s="56"/>
      <c r="BB121" s="56"/>
      <c r="BC121" s="56"/>
      <c r="BD121" s="56"/>
      <c r="BE121" s="56"/>
      <c r="BF121" s="39">
        <f t="shared" si="27"/>
        <v>422.5</v>
      </c>
      <c r="BG121" s="57">
        <f t="shared" si="28"/>
        <v>65</v>
      </c>
      <c r="BH121" s="71" t="s">
        <v>125</v>
      </c>
      <c r="BJ121" s="60"/>
      <c r="BK121" s="60"/>
    </row>
    <row r="122" spans="1:63" s="59" customFormat="1" ht="18" customHeight="1" x14ac:dyDescent="0.25">
      <c r="A122" s="35">
        <v>118</v>
      </c>
      <c r="B122" s="56" t="s">
        <v>726</v>
      </c>
      <c r="C122" s="56" t="s">
        <v>727</v>
      </c>
      <c r="D122" s="50" t="s">
        <v>696</v>
      </c>
      <c r="E122" s="56" t="s">
        <v>689</v>
      </c>
      <c r="F122" s="56" t="s">
        <v>728</v>
      </c>
      <c r="G122" s="56" t="s">
        <v>103</v>
      </c>
      <c r="H122" s="56" t="s">
        <v>455</v>
      </c>
      <c r="I122" s="56" t="s">
        <v>619</v>
      </c>
      <c r="J122" s="35" t="s">
        <v>121</v>
      </c>
      <c r="K122" s="56" t="s">
        <v>114</v>
      </c>
      <c r="L122" s="37" t="s">
        <v>485</v>
      </c>
      <c r="M122" s="56" t="s">
        <v>138</v>
      </c>
      <c r="N122" s="56" t="s">
        <v>100</v>
      </c>
      <c r="O122" s="57">
        <v>26</v>
      </c>
      <c r="P122" s="57">
        <v>4.5999999999999996</v>
      </c>
      <c r="Q122" s="57">
        <v>6</v>
      </c>
      <c r="R122" s="57"/>
      <c r="S122" s="58">
        <f t="shared" si="23"/>
        <v>119.6</v>
      </c>
      <c r="T122" s="56">
        <v>4</v>
      </c>
      <c r="U122" s="56">
        <v>2</v>
      </c>
      <c r="V122" s="56"/>
      <c r="W122" s="56"/>
      <c r="X122" s="56"/>
      <c r="Y122" s="39">
        <f t="shared" si="24"/>
        <v>9.1999999999999993</v>
      </c>
      <c r="Z122" s="56">
        <v>2</v>
      </c>
      <c r="AA122" s="56"/>
      <c r="AB122" s="40">
        <f t="shared" si="25"/>
        <v>119.6</v>
      </c>
      <c r="AC122" s="40">
        <f t="shared" si="26"/>
        <v>26</v>
      </c>
      <c r="AD122" s="56" t="s">
        <v>100</v>
      </c>
      <c r="AE122" s="39">
        <f t="shared" si="35"/>
        <v>4</v>
      </c>
      <c r="AF122" s="39">
        <v>4</v>
      </c>
      <c r="AG122" s="40"/>
      <c r="AH122" s="58">
        <v>41</v>
      </c>
      <c r="AI122" s="40">
        <f t="shared" si="29"/>
        <v>164</v>
      </c>
      <c r="AJ122" s="40"/>
      <c r="AK122" s="57">
        <f>AE122*AH122-AJ122-AL122-AM122</f>
        <v>164</v>
      </c>
      <c r="AL122" s="56"/>
      <c r="AM122" s="56"/>
      <c r="AN122" s="56"/>
      <c r="AO122" s="56"/>
      <c r="AP122" s="40">
        <f t="shared" si="31"/>
        <v>10</v>
      </c>
      <c r="AQ122" s="56"/>
      <c r="AR122" s="57">
        <v>10</v>
      </c>
      <c r="AS122" s="56"/>
      <c r="AT122" s="56"/>
      <c r="AU122" s="56"/>
      <c r="AV122" s="41">
        <f>AW122+AZ122+BA122</f>
        <v>13</v>
      </c>
      <c r="AW122" s="58">
        <v>13</v>
      </c>
      <c r="AX122" s="41">
        <f>AW122</f>
        <v>13</v>
      </c>
      <c r="AY122" s="40">
        <f>AW122</f>
        <v>13</v>
      </c>
      <c r="AZ122" s="56"/>
      <c r="BA122" s="56"/>
      <c r="BB122" s="56"/>
      <c r="BC122" s="56"/>
      <c r="BD122" s="56"/>
      <c r="BE122" s="56"/>
      <c r="BF122" s="39">
        <f t="shared" si="27"/>
        <v>164</v>
      </c>
      <c r="BG122" s="57">
        <f t="shared" si="28"/>
        <v>41</v>
      </c>
      <c r="BH122" s="71" t="s">
        <v>125</v>
      </c>
      <c r="BJ122" s="60"/>
      <c r="BK122" s="60"/>
    </row>
    <row r="123" spans="1:63" s="59" customFormat="1" ht="18" customHeight="1" x14ac:dyDescent="0.25">
      <c r="A123" s="35">
        <v>119</v>
      </c>
      <c r="B123" s="56" t="s">
        <v>729</v>
      </c>
      <c r="C123" s="56" t="s">
        <v>730</v>
      </c>
      <c r="D123" s="50" t="s">
        <v>731</v>
      </c>
      <c r="E123" s="56" t="s">
        <v>689</v>
      </c>
      <c r="F123" s="56" t="s">
        <v>732</v>
      </c>
      <c r="G123" s="56" t="s">
        <v>103</v>
      </c>
      <c r="H123" s="56" t="s">
        <v>461</v>
      </c>
      <c r="I123" s="56" t="s">
        <v>619</v>
      </c>
      <c r="J123" s="35" t="s">
        <v>149</v>
      </c>
      <c r="K123" s="56" t="s">
        <v>528</v>
      </c>
      <c r="L123" s="37" t="s">
        <v>378</v>
      </c>
      <c r="M123" s="56" t="s">
        <v>120</v>
      </c>
      <c r="N123" s="56" t="s">
        <v>100</v>
      </c>
      <c r="O123" s="57">
        <v>30</v>
      </c>
      <c r="P123" s="57">
        <v>6.6</v>
      </c>
      <c r="Q123" s="57">
        <v>6</v>
      </c>
      <c r="R123" s="57"/>
      <c r="S123" s="58">
        <f t="shared" si="23"/>
        <v>198</v>
      </c>
      <c r="T123" s="56">
        <v>4</v>
      </c>
      <c r="U123" s="56">
        <v>2</v>
      </c>
      <c r="V123" s="56"/>
      <c r="W123" s="56">
        <v>16</v>
      </c>
      <c r="X123" s="56"/>
      <c r="Y123" s="39">
        <f t="shared" si="24"/>
        <v>13.2</v>
      </c>
      <c r="Z123" s="56">
        <v>2</v>
      </c>
      <c r="AA123" s="56"/>
      <c r="AB123" s="40">
        <f t="shared" si="25"/>
        <v>198</v>
      </c>
      <c r="AC123" s="40">
        <f t="shared" si="26"/>
        <v>30</v>
      </c>
      <c r="AD123" s="56" t="s">
        <v>100</v>
      </c>
      <c r="AE123" s="39">
        <f t="shared" si="35"/>
        <v>7</v>
      </c>
      <c r="AF123" s="39">
        <v>7</v>
      </c>
      <c r="AG123" s="40"/>
      <c r="AH123" s="58">
        <v>35</v>
      </c>
      <c r="AI123" s="40">
        <f t="shared" si="29"/>
        <v>245</v>
      </c>
      <c r="AJ123" s="40"/>
      <c r="AK123" s="57">
        <f>AE123*AH123-AJ123-AL123-AM123</f>
        <v>245</v>
      </c>
      <c r="AL123" s="56"/>
      <c r="AM123" s="56"/>
      <c r="AN123" s="56"/>
      <c r="AO123" s="56"/>
      <c r="AP123" s="40">
        <f t="shared" si="31"/>
        <v>10</v>
      </c>
      <c r="AQ123" s="56"/>
      <c r="AR123" s="57">
        <v>10</v>
      </c>
      <c r="AS123" s="56"/>
      <c r="AT123" s="56"/>
      <c r="AU123" s="56"/>
      <c r="AV123" s="41"/>
      <c r="AW123" s="58"/>
      <c r="AX123" s="41"/>
      <c r="AY123" s="40"/>
      <c r="AZ123" s="56"/>
      <c r="BA123" s="56"/>
      <c r="BB123" s="56"/>
      <c r="BC123" s="56"/>
      <c r="BD123" s="56"/>
      <c r="BE123" s="56"/>
      <c r="BF123" s="39">
        <f t="shared" si="27"/>
        <v>245</v>
      </c>
      <c r="BG123" s="57">
        <f t="shared" si="28"/>
        <v>35</v>
      </c>
      <c r="BH123" s="71" t="s">
        <v>125</v>
      </c>
      <c r="BJ123" s="60"/>
      <c r="BK123" s="60"/>
    </row>
    <row r="124" spans="1:63" s="59" customFormat="1" ht="18" customHeight="1" x14ac:dyDescent="0.25">
      <c r="A124" s="35">
        <v>120</v>
      </c>
      <c r="B124" s="56" t="s">
        <v>733</v>
      </c>
      <c r="C124" s="56" t="s">
        <v>734</v>
      </c>
      <c r="D124" s="50" t="s">
        <v>731</v>
      </c>
      <c r="E124" s="56" t="s">
        <v>689</v>
      </c>
      <c r="F124" s="56" t="s">
        <v>728</v>
      </c>
      <c r="G124" s="56" t="s">
        <v>103</v>
      </c>
      <c r="H124" s="56" t="s">
        <v>461</v>
      </c>
      <c r="I124" s="56" t="s">
        <v>619</v>
      </c>
      <c r="J124" s="35" t="s">
        <v>121</v>
      </c>
      <c r="K124" s="56" t="s">
        <v>462</v>
      </c>
      <c r="L124" s="37" t="s">
        <v>463</v>
      </c>
      <c r="M124" s="56" t="s">
        <v>120</v>
      </c>
      <c r="N124" s="56" t="s">
        <v>100</v>
      </c>
      <c r="O124" s="57">
        <v>30</v>
      </c>
      <c r="P124" s="57">
        <v>4.5999999999999996</v>
      </c>
      <c r="Q124" s="57">
        <v>4</v>
      </c>
      <c r="R124" s="57"/>
      <c r="S124" s="58">
        <f t="shared" si="23"/>
        <v>138</v>
      </c>
      <c r="T124" s="56">
        <v>4</v>
      </c>
      <c r="U124" s="56">
        <v>2</v>
      </c>
      <c r="V124" s="56"/>
      <c r="W124" s="56"/>
      <c r="X124" s="56"/>
      <c r="Y124" s="39">
        <f t="shared" si="24"/>
        <v>9.1999999999999993</v>
      </c>
      <c r="Z124" s="56">
        <v>2</v>
      </c>
      <c r="AA124" s="56"/>
      <c r="AB124" s="40">
        <f t="shared" si="25"/>
        <v>138</v>
      </c>
      <c r="AC124" s="40">
        <f t="shared" si="26"/>
        <v>30</v>
      </c>
      <c r="AD124" s="61" t="s">
        <v>735</v>
      </c>
      <c r="AE124" s="39">
        <f t="shared" si="35"/>
        <v>5</v>
      </c>
      <c r="AF124" s="39">
        <v>5</v>
      </c>
      <c r="AG124" s="40"/>
      <c r="AH124" s="58">
        <v>20</v>
      </c>
      <c r="AI124" s="40">
        <f t="shared" si="29"/>
        <v>100</v>
      </c>
      <c r="AJ124" s="48">
        <v>100</v>
      </c>
      <c r="AK124" s="57"/>
      <c r="AL124" s="56"/>
      <c r="AM124" s="56"/>
      <c r="AN124" s="56"/>
      <c r="AO124" s="56"/>
      <c r="AP124" s="40">
        <f t="shared" si="31"/>
        <v>25</v>
      </c>
      <c r="AQ124" s="56"/>
      <c r="AR124" s="57">
        <v>25</v>
      </c>
      <c r="AS124" s="56"/>
      <c r="AT124" s="56"/>
      <c r="AU124" s="56"/>
      <c r="AV124" s="78">
        <v>11.7</v>
      </c>
      <c r="AW124" s="63">
        <v>11.7</v>
      </c>
      <c r="AX124" s="41">
        <f>AW124</f>
        <v>11.7</v>
      </c>
      <c r="AY124" s="40">
        <f>AW124</f>
        <v>11.7</v>
      </c>
      <c r="AZ124" s="56"/>
      <c r="BA124" s="56"/>
      <c r="BB124" s="56"/>
      <c r="BC124" s="56"/>
      <c r="BD124" s="56"/>
      <c r="BE124" s="56"/>
      <c r="BF124" s="39">
        <f t="shared" si="27"/>
        <v>100</v>
      </c>
      <c r="BG124" s="57">
        <f t="shared" si="28"/>
        <v>20</v>
      </c>
      <c r="BH124" s="71" t="s">
        <v>125</v>
      </c>
      <c r="BJ124" s="60"/>
      <c r="BK124" s="60"/>
    </row>
    <row r="125" spans="1:63" s="59" customFormat="1" ht="18" customHeight="1" x14ac:dyDescent="0.25">
      <c r="A125" s="35">
        <v>121</v>
      </c>
      <c r="B125" s="56" t="s">
        <v>736</v>
      </c>
      <c r="C125" s="56" t="s">
        <v>737</v>
      </c>
      <c r="D125" s="50" t="s">
        <v>696</v>
      </c>
      <c r="E125" s="56" t="s">
        <v>689</v>
      </c>
      <c r="F125" s="56" t="s">
        <v>738</v>
      </c>
      <c r="G125" s="56" t="s">
        <v>103</v>
      </c>
      <c r="H125" s="56" t="s">
        <v>455</v>
      </c>
      <c r="I125" s="56" t="s">
        <v>619</v>
      </c>
      <c r="J125" s="35"/>
      <c r="K125" s="56" t="s">
        <v>647</v>
      </c>
      <c r="L125" s="37"/>
      <c r="M125" s="56" t="s">
        <v>139</v>
      </c>
      <c r="N125" s="56" t="s">
        <v>100</v>
      </c>
      <c r="O125" s="57">
        <v>24</v>
      </c>
      <c r="P125" s="57">
        <v>4.5999999999999996</v>
      </c>
      <c r="Q125" s="57">
        <v>4</v>
      </c>
      <c r="R125" s="57"/>
      <c r="S125" s="58">
        <f t="shared" si="23"/>
        <v>110.39999999999999</v>
      </c>
      <c r="T125" s="56">
        <v>4</v>
      </c>
      <c r="U125" s="56">
        <v>2</v>
      </c>
      <c r="V125" s="56"/>
      <c r="W125" s="56"/>
      <c r="X125" s="56"/>
      <c r="Y125" s="39">
        <f t="shared" si="24"/>
        <v>9.1999999999999993</v>
      </c>
      <c r="Z125" s="56">
        <v>2</v>
      </c>
      <c r="AA125" s="56"/>
      <c r="AB125" s="40">
        <f t="shared" si="25"/>
        <v>110.39999999999999</v>
      </c>
      <c r="AC125" s="40">
        <f t="shared" si="26"/>
        <v>24</v>
      </c>
      <c r="AD125" s="56" t="s">
        <v>100</v>
      </c>
      <c r="AE125" s="39">
        <f t="shared" si="35"/>
        <v>5</v>
      </c>
      <c r="AF125" s="39">
        <v>5</v>
      </c>
      <c r="AG125" s="40"/>
      <c r="AH125" s="58">
        <v>33</v>
      </c>
      <c r="AI125" s="40">
        <f t="shared" si="29"/>
        <v>165</v>
      </c>
      <c r="AJ125" s="40"/>
      <c r="AK125" s="57">
        <f>AE125*AH125-AJ125-AL125-AM125</f>
        <v>165</v>
      </c>
      <c r="AL125" s="56"/>
      <c r="AM125" s="56"/>
      <c r="AN125" s="56"/>
      <c r="AO125" s="56"/>
      <c r="AP125" s="40">
        <f t="shared" si="31"/>
        <v>18</v>
      </c>
      <c r="AQ125" s="56"/>
      <c r="AR125" s="57">
        <v>18</v>
      </c>
      <c r="AS125" s="56"/>
      <c r="AT125" s="56"/>
      <c r="AU125" s="56"/>
      <c r="AV125" s="41">
        <f>AW125+AZ125+BA125</f>
        <v>33</v>
      </c>
      <c r="AW125" s="58">
        <v>33</v>
      </c>
      <c r="AX125" s="41">
        <f>AW125</f>
        <v>33</v>
      </c>
      <c r="AY125" s="40">
        <f>AW125</f>
        <v>33</v>
      </c>
      <c r="AZ125" s="56"/>
      <c r="BA125" s="56"/>
      <c r="BB125" s="56"/>
      <c r="BC125" s="56"/>
      <c r="BD125" s="56"/>
      <c r="BE125" s="56"/>
      <c r="BF125" s="39">
        <f t="shared" si="27"/>
        <v>165</v>
      </c>
      <c r="BG125" s="57">
        <f t="shared" si="28"/>
        <v>33</v>
      </c>
      <c r="BH125" s="71" t="s">
        <v>125</v>
      </c>
      <c r="BJ125" s="60"/>
      <c r="BK125" s="60"/>
    </row>
    <row r="126" spans="1:63" s="59" customFormat="1" ht="18" customHeight="1" x14ac:dyDescent="0.25">
      <c r="A126" s="35">
        <v>122</v>
      </c>
      <c r="B126" s="56" t="s">
        <v>739</v>
      </c>
      <c r="C126" s="56" t="s">
        <v>740</v>
      </c>
      <c r="D126" s="50" t="s">
        <v>714</v>
      </c>
      <c r="E126" s="56" t="s">
        <v>689</v>
      </c>
      <c r="F126" s="56" t="s">
        <v>367</v>
      </c>
      <c r="G126" s="56" t="s">
        <v>103</v>
      </c>
      <c r="H126" s="56" t="s">
        <v>455</v>
      </c>
      <c r="I126" s="56" t="s">
        <v>741</v>
      </c>
      <c r="J126" s="35" t="s">
        <v>149</v>
      </c>
      <c r="K126" s="56" t="s">
        <v>476</v>
      </c>
      <c r="L126" s="37" t="s">
        <v>378</v>
      </c>
      <c r="M126" s="56" t="s">
        <v>742</v>
      </c>
      <c r="N126" s="61" t="s">
        <v>319</v>
      </c>
      <c r="O126" s="57">
        <v>32</v>
      </c>
      <c r="P126" s="57">
        <v>4.5999999999999996</v>
      </c>
      <c r="Q126" s="57">
        <v>4</v>
      </c>
      <c r="R126" s="57"/>
      <c r="S126" s="58">
        <f t="shared" si="23"/>
        <v>147.19999999999999</v>
      </c>
      <c r="T126" s="56">
        <v>4</v>
      </c>
      <c r="U126" s="56">
        <v>2</v>
      </c>
      <c r="V126" s="56"/>
      <c r="W126" s="56"/>
      <c r="X126" s="56"/>
      <c r="Y126" s="39">
        <f t="shared" si="24"/>
        <v>9.1999999999999993</v>
      </c>
      <c r="Z126" s="56">
        <v>2</v>
      </c>
      <c r="AA126" s="56"/>
      <c r="AB126" s="40">
        <f t="shared" si="25"/>
        <v>147.19999999999999</v>
      </c>
      <c r="AC126" s="40">
        <f t="shared" si="26"/>
        <v>32</v>
      </c>
      <c r="AD126" s="56" t="s">
        <v>743</v>
      </c>
      <c r="AE126" s="39">
        <f t="shared" si="35"/>
        <v>5.4</v>
      </c>
      <c r="AF126" s="39">
        <v>5.4</v>
      </c>
      <c r="AG126" s="40"/>
      <c r="AH126" s="58">
        <v>104</v>
      </c>
      <c r="AI126" s="40">
        <f t="shared" si="29"/>
        <v>561.6</v>
      </c>
      <c r="AJ126" s="39">
        <f>AE126*AH126</f>
        <v>561.6</v>
      </c>
      <c r="AK126" s="57"/>
      <c r="AL126" s="56"/>
      <c r="AM126" s="56"/>
      <c r="AN126" s="56"/>
      <c r="AO126" s="56"/>
      <c r="AP126" s="40">
        <f t="shared" si="31"/>
        <v>208</v>
      </c>
      <c r="AQ126" s="56"/>
      <c r="AR126" s="57">
        <v>208</v>
      </c>
      <c r="AS126" s="56"/>
      <c r="AT126" s="56"/>
      <c r="AU126" s="56"/>
      <c r="AV126" s="41">
        <f>AW126+AZ126+BA126</f>
        <v>208</v>
      </c>
      <c r="AW126" s="58"/>
      <c r="AX126" s="41"/>
      <c r="AY126" s="40"/>
      <c r="AZ126" s="56">
        <v>208</v>
      </c>
      <c r="BA126" s="56"/>
      <c r="BB126" s="56"/>
      <c r="BC126" s="56"/>
      <c r="BD126" s="56"/>
      <c r="BE126" s="56"/>
      <c r="BF126" s="39">
        <f t="shared" si="27"/>
        <v>561.6</v>
      </c>
      <c r="BG126" s="57">
        <f t="shared" si="28"/>
        <v>104</v>
      </c>
      <c r="BH126" s="71" t="s">
        <v>125</v>
      </c>
      <c r="BJ126" s="60"/>
      <c r="BK126" s="60"/>
    </row>
    <row r="127" spans="1:63" s="59" customFormat="1" ht="18" customHeight="1" x14ac:dyDescent="0.25">
      <c r="A127" s="35">
        <v>123</v>
      </c>
      <c r="B127" s="56" t="s">
        <v>744</v>
      </c>
      <c r="C127" s="56" t="s">
        <v>745</v>
      </c>
      <c r="D127" s="50" t="s">
        <v>746</v>
      </c>
      <c r="E127" s="56" t="s">
        <v>689</v>
      </c>
      <c r="F127" s="56" t="s">
        <v>747</v>
      </c>
      <c r="G127" s="56" t="s">
        <v>103</v>
      </c>
      <c r="H127" s="56" t="s">
        <v>455</v>
      </c>
      <c r="I127" s="56" t="s">
        <v>748</v>
      </c>
      <c r="J127" s="35"/>
      <c r="K127" s="56" t="s">
        <v>471</v>
      </c>
      <c r="L127" s="37"/>
      <c r="M127" s="56" t="s">
        <v>749</v>
      </c>
      <c r="N127" s="56" t="s">
        <v>100</v>
      </c>
      <c r="O127" s="57">
        <v>21</v>
      </c>
      <c r="P127" s="57">
        <v>5.0999999999999996</v>
      </c>
      <c r="Q127" s="57">
        <v>5</v>
      </c>
      <c r="R127" s="57"/>
      <c r="S127" s="58">
        <f t="shared" si="23"/>
        <v>107.1</v>
      </c>
      <c r="T127" s="56">
        <v>4</v>
      </c>
      <c r="U127" s="56">
        <v>2</v>
      </c>
      <c r="V127" s="56"/>
      <c r="W127" s="56"/>
      <c r="X127" s="56"/>
      <c r="Y127" s="39">
        <f t="shared" si="24"/>
        <v>10.199999999999999</v>
      </c>
      <c r="Z127" s="56">
        <v>2</v>
      </c>
      <c r="AA127" s="56"/>
      <c r="AB127" s="40">
        <f t="shared" si="25"/>
        <v>107.1</v>
      </c>
      <c r="AC127" s="40">
        <f t="shared" si="26"/>
        <v>21</v>
      </c>
      <c r="AD127" s="56" t="s">
        <v>100</v>
      </c>
      <c r="AE127" s="39">
        <f t="shared" si="35"/>
        <v>6</v>
      </c>
      <c r="AF127" s="39">
        <v>6</v>
      </c>
      <c r="AG127" s="40"/>
      <c r="AH127" s="58">
        <v>27.5</v>
      </c>
      <c r="AI127" s="40">
        <f>AE127*AH127</f>
        <v>165</v>
      </c>
      <c r="AJ127" s="40"/>
      <c r="AK127" s="57">
        <f>AE127*AH127-AJ127-AL127-AM127</f>
        <v>165</v>
      </c>
      <c r="AL127" s="56"/>
      <c r="AM127" s="56"/>
      <c r="AN127" s="56"/>
      <c r="AO127" s="56"/>
      <c r="AP127" s="40">
        <f t="shared" si="31"/>
        <v>10</v>
      </c>
      <c r="AQ127" s="56"/>
      <c r="AR127" s="57">
        <v>10</v>
      </c>
      <c r="AS127" s="56"/>
      <c r="AT127" s="56"/>
      <c r="AU127" s="56"/>
      <c r="AV127" s="41"/>
      <c r="AW127" s="58"/>
      <c r="AX127" s="41"/>
      <c r="AY127" s="40"/>
      <c r="AZ127" s="56"/>
      <c r="BA127" s="56"/>
      <c r="BB127" s="56"/>
      <c r="BC127" s="56"/>
      <c r="BD127" s="56"/>
      <c r="BE127" s="56"/>
      <c r="BF127" s="39">
        <f t="shared" si="27"/>
        <v>165</v>
      </c>
      <c r="BG127" s="57">
        <f t="shared" si="28"/>
        <v>27.5</v>
      </c>
      <c r="BH127" s="71" t="s">
        <v>125</v>
      </c>
      <c r="BJ127" s="60"/>
      <c r="BK127" s="60"/>
    </row>
    <row r="128" spans="1:63" s="59" customFormat="1" ht="18" customHeight="1" x14ac:dyDescent="0.25">
      <c r="A128" s="35">
        <v>124</v>
      </c>
      <c r="B128" s="56" t="s">
        <v>750</v>
      </c>
      <c r="C128" s="56" t="s">
        <v>751</v>
      </c>
      <c r="D128" s="50" t="s">
        <v>688</v>
      </c>
      <c r="E128" s="56" t="s">
        <v>689</v>
      </c>
      <c r="F128" s="56" t="s">
        <v>752</v>
      </c>
      <c r="G128" s="56" t="s">
        <v>103</v>
      </c>
      <c r="H128" s="56" t="s">
        <v>624</v>
      </c>
      <c r="I128" s="56" t="s">
        <v>753</v>
      </c>
      <c r="J128" s="56"/>
      <c r="K128" s="56" t="s">
        <v>128</v>
      </c>
      <c r="L128" s="37" t="s">
        <v>754</v>
      </c>
      <c r="M128" s="56" t="s">
        <v>755</v>
      </c>
      <c r="N128" s="56" t="s">
        <v>756</v>
      </c>
      <c r="O128" s="57">
        <v>22</v>
      </c>
      <c r="P128" s="57">
        <v>3</v>
      </c>
      <c r="Q128" s="57"/>
      <c r="R128" s="57"/>
      <c r="S128" s="58">
        <f t="shared" si="23"/>
        <v>66</v>
      </c>
      <c r="T128" s="56"/>
      <c r="U128" s="56">
        <v>2</v>
      </c>
      <c r="V128" s="56"/>
      <c r="W128" s="56"/>
      <c r="X128" s="56"/>
      <c r="Y128" s="39">
        <f t="shared" si="24"/>
        <v>6</v>
      </c>
      <c r="Z128" s="56">
        <v>2</v>
      </c>
      <c r="AA128" s="56"/>
      <c r="AB128" s="40">
        <f t="shared" si="25"/>
        <v>66</v>
      </c>
      <c r="AC128" s="40">
        <f t="shared" si="26"/>
        <v>22</v>
      </c>
      <c r="AD128" s="56" t="s">
        <v>100</v>
      </c>
      <c r="AE128" s="39">
        <f t="shared" si="35"/>
        <v>3</v>
      </c>
      <c r="AF128" s="39"/>
      <c r="AG128" s="40">
        <v>3</v>
      </c>
      <c r="AH128" s="58">
        <v>20</v>
      </c>
      <c r="AI128" s="40">
        <f t="shared" si="29"/>
        <v>60</v>
      </c>
      <c r="AJ128" s="40"/>
      <c r="AK128" s="57">
        <f>AE128*AH128-AJ128-AL128-AM128</f>
        <v>60</v>
      </c>
      <c r="AL128" s="56"/>
      <c r="AM128" s="56"/>
      <c r="AN128" s="56"/>
      <c r="AO128" s="56"/>
      <c r="AP128" s="40"/>
      <c r="AQ128" s="56"/>
      <c r="AR128" s="57"/>
      <c r="AS128" s="56"/>
      <c r="AT128" s="56"/>
      <c r="AU128" s="56"/>
      <c r="AV128" s="41"/>
      <c r="AW128" s="58"/>
      <c r="AX128" s="41"/>
      <c r="AY128" s="40"/>
      <c r="AZ128" s="56"/>
      <c r="BA128" s="56"/>
      <c r="BB128" s="56"/>
      <c r="BC128" s="56"/>
      <c r="BD128" s="56"/>
      <c r="BE128" s="56"/>
      <c r="BF128" s="39">
        <f t="shared" si="27"/>
        <v>60</v>
      </c>
      <c r="BG128" s="57">
        <f t="shared" si="28"/>
        <v>20</v>
      </c>
      <c r="BH128" s="71" t="s">
        <v>125</v>
      </c>
      <c r="BJ128" s="60"/>
      <c r="BK128" s="60"/>
    </row>
    <row r="129" spans="1:63" s="59" customFormat="1" ht="18" customHeight="1" x14ac:dyDescent="0.25">
      <c r="A129" s="35">
        <v>125</v>
      </c>
      <c r="B129" s="56" t="s">
        <v>757</v>
      </c>
      <c r="C129" s="56" t="s">
        <v>758</v>
      </c>
      <c r="D129" s="50" t="s">
        <v>759</v>
      </c>
      <c r="E129" s="56" t="s">
        <v>689</v>
      </c>
      <c r="F129" s="56" t="s">
        <v>760</v>
      </c>
      <c r="G129" s="56" t="s">
        <v>103</v>
      </c>
      <c r="H129" s="56" t="s">
        <v>455</v>
      </c>
      <c r="I129" s="56" t="s">
        <v>761</v>
      </c>
      <c r="J129" s="56"/>
      <c r="K129" s="56" t="s">
        <v>647</v>
      </c>
      <c r="L129" s="37"/>
      <c r="M129" s="56" t="s">
        <v>749</v>
      </c>
      <c r="N129" s="56" t="s">
        <v>109</v>
      </c>
      <c r="O129" s="57">
        <v>21</v>
      </c>
      <c r="P129" s="57">
        <v>3.1</v>
      </c>
      <c r="Q129" s="57"/>
      <c r="R129" s="57"/>
      <c r="S129" s="58">
        <f t="shared" si="23"/>
        <v>65.100000000000009</v>
      </c>
      <c r="T129" s="56"/>
      <c r="U129" s="56">
        <v>2</v>
      </c>
      <c r="V129" s="56"/>
      <c r="W129" s="56"/>
      <c r="X129" s="56"/>
      <c r="Y129" s="39">
        <f t="shared" si="24"/>
        <v>6.2</v>
      </c>
      <c r="Z129" s="56">
        <v>2</v>
      </c>
      <c r="AA129" s="56"/>
      <c r="AB129" s="40">
        <f t="shared" si="25"/>
        <v>65.100000000000009</v>
      </c>
      <c r="AC129" s="40">
        <f t="shared" si="26"/>
        <v>21</v>
      </c>
      <c r="AD129" s="56" t="s">
        <v>100</v>
      </c>
      <c r="AE129" s="39">
        <f t="shared" si="35"/>
        <v>3.5</v>
      </c>
      <c r="AF129" s="39">
        <v>3.5</v>
      </c>
      <c r="AG129" s="40"/>
      <c r="AH129" s="58">
        <v>20</v>
      </c>
      <c r="AI129" s="40">
        <f>AE129*AH129</f>
        <v>70</v>
      </c>
      <c r="AJ129" s="40"/>
      <c r="AK129" s="57">
        <f>AE129*AH129-AJ129-AL129-AM129</f>
        <v>70</v>
      </c>
      <c r="AL129" s="56"/>
      <c r="AM129" s="56"/>
      <c r="AN129" s="56"/>
      <c r="AO129" s="56"/>
      <c r="AP129" s="40"/>
      <c r="AQ129" s="56"/>
      <c r="AR129" s="57"/>
      <c r="AS129" s="56"/>
      <c r="AT129" s="56"/>
      <c r="AU129" s="56"/>
      <c r="AV129" s="41"/>
      <c r="AW129" s="58"/>
      <c r="AX129" s="41"/>
      <c r="AY129" s="40"/>
      <c r="AZ129" s="56"/>
      <c r="BA129" s="56"/>
      <c r="BB129" s="56"/>
      <c r="BC129" s="56"/>
      <c r="BD129" s="56"/>
      <c r="BE129" s="56"/>
      <c r="BF129" s="39">
        <f t="shared" si="27"/>
        <v>70</v>
      </c>
      <c r="BG129" s="57">
        <f t="shared" si="28"/>
        <v>20</v>
      </c>
      <c r="BH129" s="71" t="s">
        <v>125</v>
      </c>
      <c r="BJ129" s="60"/>
      <c r="BK129" s="60"/>
    </row>
    <row r="130" spans="1:63" s="59" customFormat="1" ht="37.950000000000003" customHeight="1" x14ac:dyDescent="0.25">
      <c r="A130" s="35">
        <v>126</v>
      </c>
      <c r="B130" s="56" t="s">
        <v>762</v>
      </c>
      <c r="C130" s="56" t="s">
        <v>763</v>
      </c>
      <c r="D130" s="50" t="s">
        <v>714</v>
      </c>
      <c r="E130" s="56" t="s">
        <v>689</v>
      </c>
      <c r="F130" s="56" t="s">
        <v>764</v>
      </c>
      <c r="G130" s="56" t="s">
        <v>103</v>
      </c>
      <c r="H130" s="56" t="s">
        <v>455</v>
      </c>
      <c r="I130" s="56" t="s">
        <v>241</v>
      </c>
      <c r="J130" s="35" t="s">
        <v>121</v>
      </c>
      <c r="K130" s="56" t="s">
        <v>114</v>
      </c>
      <c r="L130" s="37" t="s">
        <v>485</v>
      </c>
      <c r="M130" s="56">
        <v>12</v>
      </c>
      <c r="N130" s="56" t="s">
        <v>100</v>
      </c>
      <c r="O130" s="57">
        <v>12</v>
      </c>
      <c r="P130" s="57">
        <v>4.5999999999999996</v>
      </c>
      <c r="Q130" s="57">
        <v>4</v>
      </c>
      <c r="R130" s="57"/>
      <c r="S130" s="58">
        <f t="shared" si="23"/>
        <v>55.199999999999996</v>
      </c>
      <c r="T130" s="56">
        <v>4</v>
      </c>
      <c r="U130" s="56">
        <v>2</v>
      </c>
      <c r="V130" s="56"/>
      <c r="W130" s="56">
        <v>10</v>
      </c>
      <c r="X130" s="56"/>
      <c r="Y130" s="39">
        <f t="shared" si="24"/>
        <v>9.1999999999999993</v>
      </c>
      <c r="Z130" s="56">
        <v>2</v>
      </c>
      <c r="AA130" s="56"/>
      <c r="AB130" s="40">
        <f t="shared" si="25"/>
        <v>55.199999999999996</v>
      </c>
      <c r="AC130" s="40">
        <f t="shared" si="26"/>
        <v>12</v>
      </c>
      <c r="AD130" s="61" t="s">
        <v>765</v>
      </c>
      <c r="AE130" s="39">
        <f t="shared" si="35"/>
        <v>5</v>
      </c>
      <c r="AF130" s="39">
        <v>5</v>
      </c>
      <c r="AG130" s="40"/>
      <c r="AH130" s="58">
        <v>35</v>
      </c>
      <c r="AI130" s="40">
        <f t="shared" si="29"/>
        <v>175</v>
      </c>
      <c r="AJ130" s="40">
        <v>87.5</v>
      </c>
      <c r="AK130" s="40">
        <v>87.5</v>
      </c>
      <c r="AL130" s="56"/>
      <c r="AM130" s="56"/>
      <c r="AN130" s="56"/>
      <c r="AO130" s="56"/>
      <c r="AP130" s="40">
        <f>AQ130+AR130+AS130</f>
        <v>70</v>
      </c>
      <c r="AQ130" s="56"/>
      <c r="AR130" s="57">
        <v>70</v>
      </c>
      <c r="AS130" s="56"/>
      <c r="AT130" s="56"/>
      <c r="AU130" s="56"/>
      <c r="AV130" s="78">
        <f>AW130+AZ130+BA130</f>
        <v>45</v>
      </c>
      <c r="AW130" s="58"/>
      <c r="AX130" s="41"/>
      <c r="AY130" s="40"/>
      <c r="AZ130" s="56"/>
      <c r="BA130" s="61">
        <v>45</v>
      </c>
      <c r="BB130" s="56"/>
      <c r="BC130" s="56"/>
      <c r="BD130" s="56"/>
      <c r="BE130" s="56"/>
      <c r="BF130" s="39">
        <f t="shared" si="27"/>
        <v>175</v>
      </c>
      <c r="BG130" s="57">
        <f t="shared" si="28"/>
        <v>35</v>
      </c>
      <c r="BH130" s="71" t="s">
        <v>125</v>
      </c>
      <c r="BJ130" s="60"/>
      <c r="BK130" s="60"/>
    </row>
    <row r="131" spans="1:63" s="59" customFormat="1" ht="18" customHeight="1" x14ac:dyDescent="0.25">
      <c r="A131" s="35">
        <v>127</v>
      </c>
      <c r="B131" s="56" t="s">
        <v>766</v>
      </c>
      <c r="C131" s="56" t="s">
        <v>767</v>
      </c>
      <c r="D131" s="50" t="s">
        <v>746</v>
      </c>
      <c r="E131" s="56" t="s">
        <v>689</v>
      </c>
      <c r="F131" s="56" t="s">
        <v>768</v>
      </c>
      <c r="G131" s="56" t="s">
        <v>103</v>
      </c>
      <c r="H131" s="56" t="s">
        <v>624</v>
      </c>
      <c r="I131" s="56" t="s">
        <v>241</v>
      </c>
      <c r="J131" s="35"/>
      <c r="K131" s="56" t="s">
        <v>128</v>
      </c>
      <c r="L131" s="37"/>
      <c r="M131" s="56" t="s">
        <v>769</v>
      </c>
      <c r="N131" s="56" t="s">
        <v>100</v>
      </c>
      <c r="O131" s="57">
        <v>17.5</v>
      </c>
      <c r="P131" s="57">
        <v>2</v>
      </c>
      <c r="Q131" s="57">
        <v>2</v>
      </c>
      <c r="R131" s="57"/>
      <c r="S131" s="58">
        <f t="shared" si="23"/>
        <v>35</v>
      </c>
      <c r="T131" s="56"/>
      <c r="U131" s="56">
        <v>2</v>
      </c>
      <c r="V131" s="56"/>
      <c r="W131" s="56"/>
      <c r="X131" s="56"/>
      <c r="Y131" s="39">
        <f t="shared" si="24"/>
        <v>4</v>
      </c>
      <c r="Z131" s="56">
        <v>2</v>
      </c>
      <c r="AA131" s="56"/>
      <c r="AB131" s="40">
        <f t="shared" si="25"/>
        <v>35</v>
      </c>
      <c r="AC131" s="40">
        <f t="shared" si="26"/>
        <v>17.5</v>
      </c>
      <c r="AD131" s="56" t="s">
        <v>100</v>
      </c>
      <c r="AE131" s="39">
        <f t="shared" si="35"/>
        <v>2</v>
      </c>
      <c r="AF131" s="39"/>
      <c r="AG131" s="40">
        <v>2</v>
      </c>
      <c r="AH131" s="58">
        <v>20</v>
      </c>
      <c r="AI131" s="40">
        <f t="shared" si="29"/>
        <v>40</v>
      </c>
      <c r="AJ131" s="40"/>
      <c r="AK131" s="57">
        <f>AE131*AH131-AJ131-AL131-AM131</f>
        <v>40</v>
      </c>
      <c r="AL131" s="56"/>
      <c r="AM131" s="56"/>
      <c r="AN131" s="56"/>
      <c r="AO131" s="56"/>
      <c r="AP131" s="40"/>
      <c r="AQ131" s="56"/>
      <c r="AR131" s="57"/>
      <c r="AS131" s="56"/>
      <c r="AT131" s="56"/>
      <c r="AU131" s="56"/>
      <c r="AV131" s="41"/>
      <c r="AW131" s="58"/>
      <c r="AX131" s="41"/>
      <c r="AY131" s="40"/>
      <c r="AZ131" s="56"/>
      <c r="BA131" s="56"/>
      <c r="BB131" s="56"/>
      <c r="BC131" s="56"/>
      <c r="BD131" s="56"/>
      <c r="BE131" s="56"/>
      <c r="BF131" s="39">
        <f t="shared" si="27"/>
        <v>40</v>
      </c>
      <c r="BG131" s="57">
        <f t="shared" si="28"/>
        <v>20</v>
      </c>
      <c r="BH131" s="71" t="s">
        <v>125</v>
      </c>
      <c r="BJ131" s="60"/>
      <c r="BK131" s="60"/>
    </row>
    <row r="132" spans="1:63" s="59" customFormat="1" ht="18" customHeight="1" x14ac:dyDescent="0.25">
      <c r="A132" s="35">
        <v>128</v>
      </c>
      <c r="B132" s="56" t="s">
        <v>770</v>
      </c>
      <c r="C132" s="56" t="s">
        <v>771</v>
      </c>
      <c r="D132" s="50" t="s">
        <v>746</v>
      </c>
      <c r="E132" s="56" t="s">
        <v>689</v>
      </c>
      <c r="F132" s="56" t="s">
        <v>772</v>
      </c>
      <c r="G132" s="56" t="s">
        <v>103</v>
      </c>
      <c r="H132" s="56" t="s">
        <v>455</v>
      </c>
      <c r="I132" s="56" t="s">
        <v>241</v>
      </c>
      <c r="J132" s="35" t="s">
        <v>121</v>
      </c>
      <c r="K132" s="56" t="s">
        <v>114</v>
      </c>
      <c r="L132" s="37" t="s">
        <v>463</v>
      </c>
      <c r="M132" s="56" t="s">
        <v>139</v>
      </c>
      <c r="N132" s="56" t="s">
        <v>100</v>
      </c>
      <c r="O132" s="57">
        <v>24</v>
      </c>
      <c r="P132" s="57">
        <v>4.5999999999999996</v>
      </c>
      <c r="Q132" s="57">
        <v>4</v>
      </c>
      <c r="R132" s="57"/>
      <c r="S132" s="58">
        <f t="shared" si="23"/>
        <v>110.39999999999999</v>
      </c>
      <c r="T132" s="56">
        <v>4</v>
      </c>
      <c r="U132" s="56">
        <v>2</v>
      </c>
      <c r="V132" s="56"/>
      <c r="W132" s="56"/>
      <c r="X132" s="56"/>
      <c r="Y132" s="39">
        <f t="shared" si="24"/>
        <v>9.1999999999999993</v>
      </c>
      <c r="Z132" s="56">
        <v>2</v>
      </c>
      <c r="AA132" s="56"/>
      <c r="AB132" s="40">
        <f t="shared" si="25"/>
        <v>110.39999999999999</v>
      </c>
      <c r="AC132" s="40">
        <f t="shared" si="26"/>
        <v>24</v>
      </c>
      <c r="AD132" s="56" t="s">
        <v>100</v>
      </c>
      <c r="AE132" s="39">
        <f t="shared" si="35"/>
        <v>5</v>
      </c>
      <c r="AF132" s="39">
        <v>5</v>
      </c>
      <c r="AG132" s="40"/>
      <c r="AH132" s="58">
        <v>20</v>
      </c>
      <c r="AI132" s="40">
        <f t="shared" si="29"/>
        <v>100</v>
      </c>
      <c r="AJ132" s="40"/>
      <c r="AK132" s="57">
        <f>AE132*AH132-AJ132-AL132-AM132</f>
        <v>100</v>
      </c>
      <c r="AL132" s="56"/>
      <c r="AM132" s="56"/>
      <c r="AN132" s="56"/>
      <c r="AO132" s="56"/>
      <c r="AP132" s="40">
        <f t="shared" ref="AP132:AP141" si="36">AQ132+AR132+AS132</f>
        <v>20</v>
      </c>
      <c r="AQ132" s="56"/>
      <c r="AR132" s="57">
        <v>20</v>
      </c>
      <c r="AS132" s="56"/>
      <c r="AT132" s="56"/>
      <c r="AU132" s="56"/>
      <c r="AV132" s="41">
        <f t="shared" ref="AV132:AV141" si="37">AW132+AZ132+BA132</f>
        <v>14.8</v>
      </c>
      <c r="AW132" s="58">
        <v>14.8</v>
      </c>
      <c r="AX132" s="41">
        <f>AW132</f>
        <v>14.8</v>
      </c>
      <c r="AY132" s="40">
        <f>AW132</f>
        <v>14.8</v>
      </c>
      <c r="AZ132" s="56"/>
      <c r="BA132" s="56"/>
      <c r="BB132" s="56"/>
      <c r="BC132" s="56"/>
      <c r="BD132" s="56"/>
      <c r="BE132" s="56"/>
      <c r="BF132" s="39">
        <f t="shared" si="27"/>
        <v>100</v>
      </c>
      <c r="BG132" s="57">
        <f t="shared" si="28"/>
        <v>20</v>
      </c>
      <c r="BH132" s="71" t="s">
        <v>125</v>
      </c>
      <c r="BJ132" s="60"/>
      <c r="BK132" s="60"/>
    </row>
    <row r="133" spans="1:63" s="59" customFormat="1" ht="18" customHeight="1" x14ac:dyDescent="0.25">
      <c r="A133" s="35">
        <v>129</v>
      </c>
      <c r="B133" s="56" t="s">
        <v>773</v>
      </c>
      <c r="C133" s="56" t="s">
        <v>774</v>
      </c>
      <c r="D133" s="50" t="s">
        <v>746</v>
      </c>
      <c r="E133" s="56" t="s">
        <v>689</v>
      </c>
      <c r="F133" s="56" t="s">
        <v>772</v>
      </c>
      <c r="G133" s="56" t="s">
        <v>103</v>
      </c>
      <c r="H133" s="56" t="s">
        <v>455</v>
      </c>
      <c r="I133" s="56" t="s">
        <v>241</v>
      </c>
      <c r="J133" s="35" t="s">
        <v>149</v>
      </c>
      <c r="K133" s="56" t="s">
        <v>557</v>
      </c>
      <c r="L133" s="37" t="s">
        <v>378</v>
      </c>
      <c r="M133" s="56">
        <v>10</v>
      </c>
      <c r="N133" s="56" t="s">
        <v>100</v>
      </c>
      <c r="O133" s="57">
        <v>10</v>
      </c>
      <c r="P133" s="57">
        <v>3.6</v>
      </c>
      <c r="Q133" s="57">
        <v>3</v>
      </c>
      <c r="R133" s="57"/>
      <c r="S133" s="58">
        <f t="shared" ref="S133:S199" si="38">O133*P133</f>
        <v>36</v>
      </c>
      <c r="T133" s="56">
        <v>4</v>
      </c>
      <c r="U133" s="56">
        <v>2</v>
      </c>
      <c r="V133" s="56"/>
      <c r="W133" s="56"/>
      <c r="X133" s="56"/>
      <c r="Y133" s="39">
        <f t="shared" ref="Y133:Y196" si="39">P133*2</f>
        <v>7.2</v>
      </c>
      <c r="Z133" s="56">
        <v>2</v>
      </c>
      <c r="AA133" s="56"/>
      <c r="AB133" s="40">
        <f t="shared" ref="AB133:AB196" si="40">S133</f>
        <v>36</v>
      </c>
      <c r="AC133" s="40">
        <f t="shared" ref="AC133:AC196" si="41">O133</f>
        <v>10</v>
      </c>
      <c r="AD133" s="56" t="s">
        <v>100</v>
      </c>
      <c r="AE133" s="39">
        <f t="shared" si="35"/>
        <v>4.5</v>
      </c>
      <c r="AF133" s="39">
        <v>4.5</v>
      </c>
      <c r="AG133" s="40"/>
      <c r="AH133" s="58">
        <v>28.6</v>
      </c>
      <c r="AI133" s="40">
        <f t="shared" si="29"/>
        <v>128.70000000000002</v>
      </c>
      <c r="AJ133" s="40"/>
      <c r="AK133" s="57">
        <f>AE133*AH133-AJ133-AL133-AM133</f>
        <v>128.70000000000002</v>
      </c>
      <c r="AL133" s="56"/>
      <c r="AM133" s="56"/>
      <c r="AN133" s="56"/>
      <c r="AO133" s="56"/>
      <c r="AP133" s="40">
        <f t="shared" si="36"/>
        <v>10</v>
      </c>
      <c r="AQ133" s="56"/>
      <c r="AR133" s="57">
        <v>10</v>
      </c>
      <c r="AS133" s="56"/>
      <c r="AT133" s="56"/>
      <c r="AU133" s="56"/>
      <c r="AV133" s="41">
        <f t="shared" si="37"/>
        <v>36.200000000000003</v>
      </c>
      <c r="AW133" s="58">
        <v>36.200000000000003</v>
      </c>
      <c r="AX133" s="41">
        <f>AW133</f>
        <v>36.200000000000003</v>
      </c>
      <c r="AY133" s="40">
        <f>AW133</f>
        <v>36.200000000000003</v>
      </c>
      <c r="AZ133" s="56"/>
      <c r="BA133" s="56"/>
      <c r="BB133" s="56"/>
      <c r="BC133" s="56"/>
      <c r="BD133" s="56"/>
      <c r="BE133" s="56"/>
      <c r="BF133" s="39">
        <f t="shared" ref="BF133:BF196" si="42">AI133</f>
        <v>128.70000000000002</v>
      </c>
      <c r="BG133" s="57">
        <f t="shared" ref="BG133:BG196" si="43">AH133</f>
        <v>28.6</v>
      </c>
      <c r="BH133" s="71" t="s">
        <v>125</v>
      </c>
      <c r="BJ133" s="60"/>
      <c r="BK133" s="60"/>
    </row>
    <row r="134" spans="1:63" s="59" customFormat="1" ht="18" customHeight="1" x14ac:dyDescent="0.25">
      <c r="A134" s="35">
        <v>130</v>
      </c>
      <c r="B134" s="79" t="s">
        <v>775</v>
      </c>
      <c r="C134" s="56" t="s">
        <v>776</v>
      </c>
      <c r="D134" s="56"/>
      <c r="E134" s="79" t="s">
        <v>689</v>
      </c>
      <c r="F134" s="79" t="s">
        <v>367</v>
      </c>
      <c r="G134" s="56" t="s">
        <v>103</v>
      </c>
      <c r="H134" s="56" t="s">
        <v>461</v>
      </c>
      <c r="I134" s="79" t="s">
        <v>777</v>
      </c>
      <c r="J134" s="35" t="s">
        <v>121</v>
      </c>
      <c r="K134" s="56" t="s">
        <v>462</v>
      </c>
      <c r="L134" s="37">
        <v>2016.9</v>
      </c>
      <c r="M134" s="79" t="s">
        <v>112</v>
      </c>
      <c r="N134" s="56" t="s">
        <v>101</v>
      </c>
      <c r="O134" s="79">
        <v>42</v>
      </c>
      <c r="P134" s="79">
        <v>7</v>
      </c>
      <c r="Q134" s="79">
        <v>6.4</v>
      </c>
      <c r="R134" s="57"/>
      <c r="S134" s="58">
        <f t="shared" si="38"/>
        <v>294</v>
      </c>
      <c r="T134" s="56">
        <v>4</v>
      </c>
      <c r="U134" s="56">
        <v>2</v>
      </c>
      <c r="V134" s="56"/>
      <c r="W134" s="56"/>
      <c r="X134" s="56"/>
      <c r="Y134" s="39">
        <f t="shared" si="39"/>
        <v>14</v>
      </c>
      <c r="Z134" s="56">
        <v>2</v>
      </c>
      <c r="AA134" s="56"/>
      <c r="AB134" s="40">
        <f t="shared" si="40"/>
        <v>294</v>
      </c>
      <c r="AC134" s="40">
        <f t="shared" si="41"/>
        <v>42</v>
      </c>
      <c r="AD134" s="56" t="s">
        <v>101</v>
      </c>
      <c r="AE134" s="39">
        <f t="shared" si="35"/>
        <v>7</v>
      </c>
      <c r="AF134" s="35">
        <v>7</v>
      </c>
      <c r="AG134" s="40"/>
      <c r="AH134" s="79">
        <v>135.06</v>
      </c>
      <c r="AI134" s="40">
        <f t="shared" ref="AI134:AI200" si="44">AE134*AH134</f>
        <v>945.42000000000007</v>
      </c>
      <c r="AJ134" s="39">
        <f>AE134*AH134</f>
        <v>945.42000000000007</v>
      </c>
      <c r="AK134" s="57"/>
      <c r="AL134" s="56"/>
      <c r="AM134" s="56"/>
      <c r="AN134" s="56"/>
      <c r="AO134" s="56"/>
      <c r="AP134" s="40">
        <f t="shared" si="36"/>
        <v>270.12</v>
      </c>
      <c r="AQ134" s="56"/>
      <c r="AR134" s="57">
        <v>270.12</v>
      </c>
      <c r="AS134" s="56"/>
      <c r="AT134" s="56"/>
      <c r="AU134" s="56"/>
      <c r="AV134" s="41">
        <f t="shared" si="37"/>
        <v>270.12</v>
      </c>
      <c r="AW134" s="58"/>
      <c r="AX134" s="41"/>
      <c r="AY134" s="56"/>
      <c r="AZ134" s="56">
        <v>270.12</v>
      </c>
      <c r="BA134" s="56"/>
      <c r="BB134" s="56"/>
      <c r="BC134" s="56"/>
      <c r="BD134" s="56"/>
      <c r="BE134" s="56"/>
      <c r="BF134" s="39">
        <f t="shared" si="42"/>
        <v>945.42000000000007</v>
      </c>
      <c r="BG134" s="57">
        <f t="shared" si="43"/>
        <v>135.06</v>
      </c>
      <c r="BH134" s="71" t="s">
        <v>125</v>
      </c>
      <c r="BJ134" s="60"/>
      <c r="BK134" s="60"/>
    </row>
    <row r="135" spans="1:63" s="59" customFormat="1" ht="18" customHeight="1" x14ac:dyDescent="0.25">
      <c r="A135" s="35">
        <v>131</v>
      </c>
      <c r="B135" s="79" t="s">
        <v>778</v>
      </c>
      <c r="C135" s="56" t="s">
        <v>779</v>
      </c>
      <c r="D135" s="56"/>
      <c r="E135" s="79" t="s">
        <v>689</v>
      </c>
      <c r="F135" s="79" t="s">
        <v>367</v>
      </c>
      <c r="G135" s="56" t="s">
        <v>103</v>
      </c>
      <c r="H135" s="56" t="s">
        <v>455</v>
      </c>
      <c r="I135" s="79" t="s">
        <v>780</v>
      </c>
      <c r="J135" s="35" t="s">
        <v>121</v>
      </c>
      <c r="K135" s="56" t="s">
        <v>114</v>
      </c>
      <c r="L135" s="37">
        <v>2016.9</v>
      </c>
      <c r="M135" s="79" t="s">
        <v>112</v>
      </c>
      <c r="N135" s="56" t="s">
        <v>101</v>
      </c>
      <c r="O135" s="79">
        <v>42</v>
      </c>
      <c r="P135" s="79">
        <v>7</v>
      </c>
      <c r="Q135" s="79">
        <v>6.4</v>
      </c>
      <c r="R135" s="57"/>
      <c r="S135" s="58">
        <f t="shared" si="38"/>
        <v>294</v>
      </c>
      <c r="T135" s="56">
        <v>4</v>
      </c>
      <c r="U135" s="56">
        <v>2</v>
      </c>
      <c r="V135" s="56"/>
      <c r="W135" s="56"/>
      <c r="X135" s="56"/>
      <c r="Y135" s="39">
        <f t="shared" si="39"/>
        <v>14</v>
      </c>
      <c r="Z135" s="56">
        <v>2</v>
      </c>
      <c r="AA135" s="56"/>
      <c r="AB135" s="40">
        <f t="shared" si="40"/>
        <v>294</v>
      </c>
      <c r="AC135" s="40">
        <f t="shared" si="41"/>
        <v>42</v>
      </c>
      <c r="AD135" s="56" t="s">
        <v>101</v>
      </c>
      <c r="AE135" s="39">
        <f t="shared" si="35"/>
        <v>7</v>
      </c>
      <c r="AF135" s="35">
        <v>7</v>
      </c>
      <c r="AG135" s="40"/>
      <c r="AH135" s="79">
        <v>135.06</v>
      </c>
      <c r="AI135" s="40">
        <f t="shared" si="44"/>
        <v>945.42000000000007</v>
      </c>
      <c r="AJ135" s="39">
        <f t="shared" ref="AJ135:AJ141" si="45">AE135*AH135</f>
        <v>945.42000000000007</v>
      </c>
      <c r="AK135" s="57"/>
      <c r="AL135" s="56"/>
      <c r="AM135" s="56"/>
      <c r="AN135" s="56"/>
      <c r="AO135" s="56"/>
      <c r="AP135" s="40">
        <f t="shared" si="36"/>
        <v>270.12</v>
      </c>
      <c r="AQ135" s="56"/>
      <c r="AR135" s="57">
        <v>270.12</v>
      </c>
      <c r="AS135" s="56"/>
      <c r="AT135" s="56"/>
      <c r="AU135" s="56"/>
      <c r="AV135" s="41">
        <f t="shared" si="37"/>
        <v>270.12</v>
      </c>
      <c r="AW135" s="58"/>
      <c r="AX135" s="41"/>
      <c r="AY135" s="56"/>
      <c r="AZ135" s="56">
        <v>270.12</v>
      </c>
      <c r="BA135" s="56"/>
      <c r="BB135" s="56"/>
      <c r="BC135" s="56"/>
      <c r="BD135" s="56"/>
      <c r="BE135" s="56"/>
      <c r="BF135" s="39">
        <f t="shared" si="42"/>
        <v>945.42000000000007</v>
      </c>
      <c r="BG135" s="57">
        <f t="shared" si="43"/>
        <v>135.06</v>
      </c>
      <c r="BH135" s="71" t="s">
        <v>125</v>
      </c>
      <c r="BJ135" s="60"/>
      <c r="BK135" s="60"/>
    </row>
    <row r="136" spans="1:63" s="59" customFormat="1" ht="18" customHeight="1" x14ac:dyDescent="0.25">
      <c r="A136" s="35">
        <v>132</v>
      </c>
      <c r="B136" s="79" t="s">
        <v>781</v>
      </c>
      <c r="C136" s="56" t="s">
        <v>782</v>
      </c>
      <c r="D136" s="56"/>
      <c r="E136" s="79" t="s">
        <v>689</v>
      </c>
      <c r="F136" s="79" t="s">
        <v>783</v>
      </c>
      <c r="G136" s="56" t="s">
        <v>103</v>
      </c>
      <c r="H136" s="56" t="s">
        <v>455</v>
      </c>
      <c r="I136" s="79" t="s">
        <v>741</v>
      </c>
      <c r="J136" s="35" t="s">
        <v>121</v>
      </c>
      <c r="K136" s="56" t="s">
        <v>114</v>
      </c>
      <c r="L136" s="37">
        <v>2017.5</v>
      </c>
      <c r="M136" s="79" t="s">
        <v>148</v>
      </c>
      <c r="N136" s="56" t="s">
        <v>101</v>
      </c>
      <c r="O136" s="79">
        <v>52</v>
      </c>
      <c r="P136" s="79">
        <v>7</v>
      </c>
      <c r="Q136" s="79">
        <v>6.4</v>
      </c>
      <c r="R136" s="57"/>
      <c r="S136" s="58">
        <f t="shared" si="38"/>
        <v>364</v>
      </c>
      <c r="T136" s="56">
        <v>4</v>
      </c>
      <c r="U136" s="56">
        <v>2</v>
      </c>
      <c r="V136" s="56"/>
      <c r="W136" s="56"/>
      <c r="X136" s="56"/>
      <c r="Y136" s="39">
        <f t="shared" si="39"/>
        <v>14</v>
      </c>
      <c r="Z136" s="56">
        <v>2</v>
      </c>
      <c r="AA136" s="56"/>
      <c r="AB136" s="40">
        <f t="shared" si="40"/>
        <v>364</v>
      </c>
      <c r="AC136" s="40">
        <f t="shared" si="41"/>
        <v>52</v>
      </c>
      <c r="AD136" s="56" t="s">
        <v>101</v>
      </c>
      <c r="AE136" s="39">
        <f t="shared" si="35"/>
        <v>7</v>
      </c>
      <c r="AF136" s="35">
        <v>7</v>
      </c>
      <c r="AG136" s="40"/>
      <c r="AH136" s="79">
        <v>99.02</v>
      </c>
      <c r="AI136" s="40">
        <f t="shared" si="44"/>
        <v>693.14</v>
      </c>
      <c r="AJ136" s="39">
        <f t="shared" si="45"/>
        <v>693.14</v>
      </c>
      <c r="AK136" s="57"/>
      <c r="AL136" s="56"/>
      <c r="AM136" s="56"/>
      <c r="AN136" s="56"/>
      <c r="AO136" s="56"/>
      <c r="AP136" s="40">
        <f t="shared" si="36"/>
        <v>198.04</v>
      </c>
      <c r="AQ136" s="56"/>
      <c r="AR136" s="57">
        <v>198.04</v>
      </c>
      <c r="AS136" s="56"/>
      <c r="AT136" s="56"/>
      <c r="AU136" s="56"/>
      <c r="AV136" s="41">
        <f t="shared" si="37"/>
        <v>198.04</v>
      </c>
      <c r="AW136" s="58"/>
      <c r="AX136" s="41"/>
      <c r="AY136" s="56"/>
      <c r="AZ136" s="56">
        <v>198.04</v>
      </c>
      <c r="BA136" s="56"/>
      <c r="BB136" s="56"/>
      <c r="BC136" s="56"/>
      <c r="BD136" s="56"/>
      <c r="BE136" s="56"/>
      <c r="BF136" s="39">
        <f t="shared" si="42"/>
        <v>693.14</v>
      </c>
      <c r="BG136" s="57">
        <f t="shared" si="43"/>
        <v>99.02</v>
      </c>
      <c r="BH136" s="71" t="s">
        <v>125</v>
      </c>
      <c r="BJ136" s="60"/>
      <c r="BK136" s="60"/>
    </row>
    <row r="137" spans="1:63" s="59" customFormat="1" ht="18" customHeight="1" x14ac:dyDescent="0.25">
      <c r="A137" s="35">
        <v>133</v>
      </c>
      <c r="B137" s="79" t="s">
        <v>784</v>
      </c>
      <c r="C137" s="56" t="s">
        <v>785</v>
      </c>
      <c r="D137" s="56"/>
      <c r="E137" s="79" t="s">
        <v>689</v>
      </c>
      <c r="F137" s="79" t="s">
        <v>367</v>
      </c>
      <c r="G137" s="56" t="s">
        <v>103</v>
      </c>
      <c r="H137" s="56" t="s">
        <v>455</v>
      </c>
      <c r="I137" s="79" t="s">
        <v>786</v>
      </c>
      <c r="J137" s="35" t="s">
        <v>121</v>
      </c>
      <c r="K137" s="56" t="s">
        <v>114</v>
      </c>
      <c r="L137" s="37">
        <v>2015.12</v>
      </c>
      <c r="M137" s="79" t="s">
        <v>148</v>
      </c>
      <c r="N137" s="56" t="s">
        <v>101</v>
      </c>
      <c r="O137" s="79">
        <v>52</v>
      </c>
      <c r="P137" s="79">
        <v>7</v>
      </c>
      <c r="Q137" s="79">
        <v>6.4</v>
      </c>
      <c r="R137" s="57"/>
      <c r="S137" s="58">
        <f t="shared" si="38"/>
        <v>364</v>
      </c>
      <c r="T137" s="56">
        <v>4</v>
      </c>
      <c r="U137" s="56">
        <v>2</v>
      </c>
      <c r="V137" s="56"/>
      <c r="W137" s="56"/>
      <c r="X137" s="56"/>
      <c r="Y137" s="39">
        <f t="shared" si="39"/>
        <v>14</v>
      </c>
      <c r="Z137" s="56">
        <v>2</v>
      </c>
      <c r="AA137" s="56"/>
      <c r="AB137" s="40">
        <f t="shared" si="40"/>
        <v>364</v>
      </c>
      <c r="AC137" s="40">
        <f t="shared" si="41"/>
        <v>52</v>
      </c>
      <c r="AD137" s="56" t="s">
        <v>101</v>
      </c>
      <c r="AE137" s="39">
        <f t="shared" si="35"/>
        <v>7</v>
      </c>
      <c r="AF137" s="35">
        <v>7</v>
      </c>
      <c r="AG137" s="40"/>
      <c r="AH137" s="79">
        <v>131</v>
      </c>
      <c r="AI137" s="40">
        <f t="shared" si="44"/>
        <v>917</v>
      </c>
      <c r="AJ137" s="39">
        <f t="shared" si="45"/>
        <v>917</v>
      </c>
      <c r="AK137" s="57"/>
      <c r="AL137" s="56"/>
      <c r="AM137" s="56"/>
      <c r="AN137" s="56"/>
      <c r="AO137" s="56"/>
      <c r="AP137" s="40">
        <f t="shared" si="36"/>
        <v>262</v>
      </c>
      <c r="AQ137" s="56"/>
      <c r="AR137" s="57">
        <v>262</v>
      </c>
      <c r="AS137" s="56"/>
      <c r="AT137" s="56"/>
      <c r="AU137" s="56"/>
      <c r="AV137" s="41">
        <f t="shared" si="37"/>
        <v>262</v>
      </c>
      <c r="AW137" s="58"/>
      <c r="AX137" s="41"/>
      <c r="AY137" s="56"/>
      <c r="AZ137" s="56">
        <v>262</v>
      </c>
      <c r="BA137" s="56"/>
      <c r="BB137" s="56"/>
      <c r="BC137" s="56"/>
      <c r="BD137" s="56"/>
      <c r="BE137" s="56"/>
      <c r="BF137" s="39">
        <f t="shared" si="42"/>
        <v>917</v>
      </c>
      <c r="BG137" s="57">
        <f t="shared" si="43"/>
        <v>131</v>
      </c>
      <c r="BH137" s="71" t="s">
        <v>125</v>
      </c>
      <c r="BJ137" s="60"/>
      <c r="BK137" s="60"/>
    </row>
    <row r="138" spans="1:63" s="59" customFormat="1" ht="18" customHeight="1" x14ac:dyDescent="0.25">
      <c r="A138" s="35">
        <v>134</v>
      </c>
      <c r="B138" s="79" t="s">
        <v>787</v>
      </c>
      <c r="C138" s="56" t="s">
        <v>788</v>
      </c>
      <c r="D138" s="56"/>
      <c r="E138" s="79" t="s">
        <v>689</v>
      </c>
      <c r="F138" s="79" t="s">
        <v>367</v>
      </c>
      <c r="G138" s="56" t="s">
        <v>103</v>
      </c>
      <c r="H138" s="56" t="s">
        <v>455</v>
      </c>
      <c r="I138" s="79" t="s">
        <v>789</v>
      </c>
      <c r="J138" s="35" t="s">
        <v>121</v>
      </c>
      <c r="K138" s="56" t="s">
        <v>114</v>
      </c>
      <c r="L138" s="37">
        <v>2016.5</v>
      </c>
      <c r="M138" s="79" t="s">
        <v>134</v>
      </c>
      <c r="N138" s="56" t="s">
        <v>101</v>
      </c>
      <c r="O138" s="79">
        <v>60</v>
      </c>
      <c r="P138" s="79">
        <v>7</v>
      </c>
      <c r="Q138" s="79">
        <v>6.4</v>
      </c>
      <c r="R138" s="57"/>
      <c r="S138" s="58">
        <f t="shared" si="38"/>
        <v>420</v>
      </c>
      <c r="T138" s="56">
        <v>4</v>
      </c>
      <c r="U138" s="56">
        <v>2</v>
      </c>
      <c r="V138" s="56"/>
      <c r="W138" s="56"/>
      <c r="X138" s="56"/>
      <c r="Y138" s="39">
        <f t="shared" si="39"/>
        <v>14</v>
      </c>
      <c r="Z138" s="56">
        <v>2</v>
      </c>
      <c r="AA138" s="56"/>
      <c r="AB138" s="40">
        <f t="shared" si="40"/>
        <v>420</v>
      </c>
      <c r="AC138" s="40">
        <f t="shared" si="41"/>
        <v>60</v>
      </c>
      <c r="AD138" s="56" t="s">
        <v>101</v>
      </c>
      <c r="AE138" s="39">
        <f t="shared" si="35"/>
        <v>7</v>
      </c>
      <c r="AF138" s="35">
        <v>7</v>
      </c>
      <c r="AG138" s="40"/>
      <c r="AH138" s="79">
        <v>123</v>
      </c>
      <c r="AI138" s="40">
        <f t="shared" si="44"/>
        <v>861</v>
      </c>
      <c r="AJ138" s="39">
        <f t="shared" si="45"/>
        <v>861</v>
      </c>
      <c r="AK138" s="57"/>
      <c r="AL138" s="56"/>
      <c r="AM138" s="56"/>
      <c r="AN138" s="56"/>
      <c r="AO138" s="56"/>
      <c r="AP138" s="40">
        <f t="shared" si="36"/>
        <v>246</v>
      </c>
      <c r="AQ138" s="56"/>
      <c r="AR138" s="57">
        <v>246</v>
      </c>
      <c r="AS138" s="56"/>
      <c r="AT138" s="56"/>
      <c r="AU138" s="56"/>
      <c r="AV138" s="41">
        <f t="shared" si="37"/>
        <v>246</v>
      </c>
      <c r="AW138" s="58"/>
      <c r="AX138" s="41"/>
      <c r="AY138" s="56"/>
      <c r="AZ138" s="56">
        <v>246</v>
      </c>
      <c r="BA138" s="56"/>
      <c r="BB138" s="56"/>
      <c r="BC138" s="56"/>
      <c r="BD138" s="56"/>
      <c r="BE138" s="56"/>
      <c r="BF138" s="39">
        <f t="shared" si="42"/>
        <v>861</v>
      </c>
      <c r="BG138" s="57">
        <f t="shared" si="43"/>
        <v>123</v>
      </c>
      <c r="BH138" s="71" t="s">
        <v>125</v>
      </c>
      <c r="BJ138" s="60"/>
      <c r="BK138" s="60"/>
    </row>
    <row r="139" spans="1:63" s="59" customFormat="1" ht="18" customHeight="1" x14ac:dyDescent="0.25">
      <c r="A139" s="35">
        <v>135</v>
      </c>
      <c r="B139" s="79" t="s">
        <v>790</v>
      </c>
      <c r="C139" s="56" t="s">
        <v>791</v>
      </c>
      <c r="D139" s="56"/>
      <c r="E139" s="79" t="s">
        <v>689</v>
      </c>
      <c r="F139" s="79" t="s">
        <v>367</v>
      </c>
      <c r="G139" s="56" t="s">
        <v>103</v>
      </c>
      <c r="H139" s="56" t="s">
        <v>455</v>
      </c>
      <c r="I139" s="79" t="s">
        <v>792</v>
      </c>
      <c r="J139" s="35" t="s">
        <v>121</v>
      </c>
      <c r="K139" s="56" t="s">
        <v>114</v>
      </c>
      <c r="L139" s="37">
        <v>2016.4</v>
      </c>
      <c r="M139" s="79" t="s">
        <v>148</v>
      </c>
      <c r="N139" s="56" t="s">
        <v>101</v>
      </c>
      <c r="O139" s="79">
        <v>52</v>
      </c>
      <c r="P139" s="79">
        <v>7</v>
      </c>
      <c r="Q139" s="79">
        <v>6.4</v>
      </c>
      <c r="R139" s="57"/>
      <c r="S139" s="58">
        <f t="shared" si="38"/>
        <v>364</v>
      </c>
      <c r="T139" s="56">
        <v>4</v>
      </c>
      <c r="U139" s="56">
        <v>2</v>
      </c>
      <c r="V139" s="56"/>
      <c r="W139" s="56"/>
      <c r="X139" s="56"/>
      <c r="Y139" s="39">
        <f t="shared" si="39"/>
        <v>14</v>
      </c>
      <c r="Z139" s="56">
        <v>2</v>
      </c>
      <c r="AA139" s="56"/>
      <c r="AB139" s="40">
        <f t="shared" si="40"/>
        <v>364</v>
      </c>
      <c r="AC139" s="40">
        <f t="shared" si="41"/>
        <v>52</v>
      </c>
      <c r="AD139" s="56" t="s">
        <v>101</v>
      </c>
      <c r="AE139" s="39">
        <f t="shared" si="35"/>
        <v>7</v>
      </c>
      <c r="AF139" s="35">
        <v>7</v>
      </c>
      <c r="AG139" s="40"/>
      <c r="AH139" s="79">
        <v>131</v>
      </c>
      <c r="AI139" s="40">
        <f t="shared" si="44"/>
        <v>917</v>
      </c>
      <c r="AJ139" s="39">
        <f t="shared" si="45"/>
        <v>917</v>
      </c>
      <c r="AK139" s="57"/>
      <c r="AL139" s="56"/>
      <c r="AM139" s="56"/>
      <c r="AN139" s="56"/>
      <c r="AO139" s="56"/>
      <c r="AP139" s="40">
        <f t="shared" si="36"/>
        <v>262</v>
      </c>
      <c r="AQ139" s="56"/>
      <c r="AR139" s="57">
        <v>262</v>
      </c>
      <c r="AS139" s="56"/>
      <c r="AT139" s="56"/>
      <c r="AU139" s="56"/>
      <c r="AV139" s="41">
        <f t="shared" si="37"/>
        <v>262</v>
      </c>
      <c r="AW139" s="58"/>
      <c r="AX139" s="41"/>
      <c r="AY139" s="56"/>
      <c r="AZ139" s="56">
        <v>262</v>
      </c>
      <c r="BA139" s="56"/>
      <c r="BB139" s="56"/>
      <c r="BC139" s="56"/>
      <c r="BD139" s="56"/>
      <c r="BE139" s="56"/>
      <c r="BF139" s="39">
        <f t="shared" si="42"/>
        <v>917</v>
      </c>
      <c r="BG139" s="57">
        <f t="shared" si="43"/>
        <v>131</v>
      </c>
      <c r="BH139" s="71" t="s">
        <v>125</v>
      </c>
      <c r="BJ139" s="60"/>
      <c r="BK139" s="60"/>
    </row>
    <row r="140" spans="1:63" s="59" customFormat="1" ht="18" customHeight="1" x14ac:dyDescent="0.25">
      <c r="A140" s="35">
        <v>136</v>
      </c>
      <c r="B140" s="79" t="s">
        <v>793</v>
      </c>
      <c r="C140" s="56" t="s">
        <v>794</v>
      </c>
      <c r="D140" s="56"/>
      <c r="E140" s="79" t="s">
        <v>689</v>
      </c>
      <c r="F140" s="79" t="s">
        <v>783</v>
      </c>
      <c r="G140" s="56" t="s">
        <v>103</v>
      </c>
      <c r="H140" s="56" t="s">
        <v>455</v>
      </c>
      <c r="I140" s="79" t="s">
        <v>795</v>
      </c>
      <c r="J140" s="35" t="s">
        <v>121</v>
      </c>
      <c r="K140" s="56" t="s">
        <v>114</v>
      </c>
      <c r="L140" s="37">
        <v>2016.8</v>
      </c>
      <c r="M140" s="79" t="s">
        <v>112</v>
      </c>
      <c r="N140" s="56" t="s">
        <v>101</v>
      </c>
      <c r="O140" s="79">
        <v>42</v>
      </c>
      <c r="P140" s="79">
        <v>7</v>
      </c>
      <c r="Q140" s="79">
        <v>6.4</v>
      </c>
      <c r="R140" s="57"/>
      <c r="S140" s="58">
        <f t="shared" si="38"/>
        <v>294</v>
      </c>
      <c r="T140" s="56">
        <v>4</v>
      </c>
      <c r="U140" s="56">
        <v>2</v>
      </c>
      <c r="V140" s="56"/>
      <c r="W140" s="56"/>
      <c r="X140" s="56"/>
      <c r="Y140" s="39">
        <f t="shared" si="39"/>
        <v>14</v>
      </c>
      <c r="Z140" s="56">
        <v>2</v>
      </c>
      <c r="AA140" s="56"/>
      <c r="AB140" s="40">
        <f t="shared" si="40"/>
        <v>294</v>
      </c>
      <c r="AC140" s="40">
        <f t="shared" si="41"/>
        <v>42</v>
      </c>
      <c r="AD140" s="56" t="s">
        <v>101</v>
      </c>
      <c r="AE140" s="39">
        <f t="shared" si="35"/>
        <v>7</v>
      </c>
      <c r="AF140" s="35">
        <v>7</v>
      </c>
      <c r="AG140" s="40"/>
      <c r="AH140" s="79">
        <v>135</v>
      </c>
      <c r="AI140" s="40">
        <f t="shared" si="44"/>
        <v>945</v>
      </c>
      <c r="AJ140" s="39">
        <f t="shared" si="45"/>
        <v>945</v>
      </c>
      <c r="AK140" s="57"/>
      <c r="AL140" s="56"/>
      <c r="AM140" s="56"/>
      <c r="AN140" s="56"/>
      <c r="AO140" s="56"/>
      <c r="AP140" s="40">
        <f t="shared" si="36"/>
        <v>270</v>
      </c>
      <c r="AQ140" s="56"/>
      <c r="AR140" s="57">
        <v>270</v>
      </c>
      <c r="AS140" s="56"/>
      <c r="AT140" s="56"/>
      <c r="AU140" s="56"/>
      <c r="AV140" s="41">
        <f t="shared" si="37"/>
        <v>270</v>
      </c>
      <c r="AW140" s="58"/>
      <c r="AX140" s="41"/>
      <c r="AY140" s="56"/>
      <c r="AZ140" s="56">
        <v>270</v>
      </c>
      <c r="BA140" s="56"/>
      <c r="BB140" s="56"/>
      <c r="BC140" s="56"/>
      <c r="BD140" s="56"/>
      <c r="BE140" s="56"/>
      <c r="BF140" s="39">
        <f t="shared" si="42"/>
        <v>945</v>
      </c>
      <c r="BG140" s="57">
        <f t="shared" si="43"/>
        <v>135</v>
      </c>
      <c r="BH140" s="71" t="s">
        <v>125</v>
      </c>
      <c r="BJ140" s="60"/>
      <c r="BK140" s="60"/>
    </row>
    <row r="141" spans="1:63" s="59" customFormat="1" ht="18" customHeight="1" x14ac:dyDescent="0.25">
      <c r="A141" s="35">
        <v>137</v>
      </c>
      <c r="B141" s="79" t="s">
        <v>796</v>
      </c>
      <c r="C141" s="56" t="s">
        <v>797</v>
      </c>
      <c r="D141" s="56"/>
      <c r="E141" s="79" t="s">
        <v>689</v>
      </c>
      <c r="F141" s="79" t="s">
        <v>783</v>
      </c>
      <c r="G141" s="56" t="s">
        <v>103</v>
      </c>
      <c r="H141" s="56" t="s">
        <v>455</v>
      </c>
      <c r="I141" s="79" t="s">
        <v>792</v>
      </c>
      <c r="J141" s="35" t="s">
        <v>121</v>
      </c>
      <c r="K141" s="56" t="s">
        <v>114</v>
      </c>
      <c r="L141" s="37">
        <v>2016.9</v>
      </c>
      <c r="M141" s="79" t="s">
        <v>148</v>
      </c>
      <c r="N141" s="56" t="s">
        <v>101</v>
      </c>
      <c r="O141" s="79">
        <v>52</v>
      </c>
      <c r="P141" s="79">
        <v>7</v>
      </c>
      <c r="Q141" s="79">
        <v>6.4</v>
      </c>
      <c r="R141" s="57"/>
      <c r="S141" s="58">
        <f t="shared" si="38"/>
        <v>364</v>
      </c>
      <c r="T141" s="56">
        <v>4</v>
      </c>
      <c r="U141" s="56">
        <v>2</v>
      </c>
      <c r="V141" s="56"/>
      <c r="W141" s="56"/>
      <c r="X141" s="56"/>
      <c r="Y141" s="39">
        <f t="shared" si="39"/>
        <v>14</v>
      </c>
      <c r="Z141" s="56">
        <v>2</v>
      </c>
      <c r="AA141" s="56"/>
      <c r="AB141" s="40">
        <f t="shared" si="40"/>
        <v>364</v>
      </c>
      <c r="AC141" s="40">
        <f t="shared" si="41"/>
        <v>52</v>
      </c>
      <c r="AD141" s="56" t="s">
        <v>101</v>
      </c>
      <c r="AE141" s="39">
        <f t="shared" si="35"/>
        <v>7</v>
      </c>
      <c r="AF141" s="35">
        <v>7</v>
      </c>
      <c r="AG141" s="40"/>
      <c r="AH141" s="79">
        <v>131</v>
      </c>
      <c r="AI141" s="40">
        <f t="shared" si="44"/>
        <v>917</v>
      </c>
      <c r="AJ141" s="39">
        <f t="shared" si="45"/>
        <v>917</v>
      </c>
      <c r="AK141" s="57"/>
      <c r="AL141" s="56"/>
      <c r="AM141" s="56"/>
      <c r="AN141" s="56"/>
      <c r="AO141" s="56"/>
      <c r="AP141" s="40">
        <f t="shared" si="36"/>
        <v>262</v>
      </c>
      <c r="AQ141" s="56"/>
      <c r="AR141" s="57">
        <v>262</v>
      </c>
      <c r="AS141" s="56"/>
      <c r="AT141" s="56"/>
      <c r="AU141" s="56"/>
      <c r="AV141" s="41">
        <f t="shared" si="37"/>
        <v>262</v>
      </c>
      <c r="AW141" s="58"/>
      <c r="AX141" s="41"/>
      <c r="AY141" s="56"/>
      <c r="AZ141" s="56">
        <v>262</v>
      </c>
      <c r="BA141" s="56"/>
      <c r="BB141" s="56"/>
      <c r="BC141" s="56"/>
      <c r="BD141" s="56"/>
      <c r="BE141" s="56"/>
      <c r="BF141" s="39">
        <f t="shared" si="42"/>
        <v>917</v>
      </c>
      <c r="BG141" s="57">
        <f t="shared" si="43"/>
        <v>131</v>
      </c>
      <c r="BH141" s="71" t="s">
        <v>125</v>
      </c>
      <c r="BJ141" s="60"/>
      <c r="BK141" s="60"/>
    </row>
    <row r="142" spans="1:63" s="59" customFormat="1" ht="18" customHeight="1" x14ac:dyDescent="0.25">
      <c r="A142" s="35">
        <v>138</v>
      </c>
      <c r="B142" s="79" t="s">
        <v>798</v>
      </c>
      <c r="C142" s="56" t="s">
        <v>799</v>
      </c>
      <c r="D142" s="56" t="s">
        <v>800</v>
      </c>
      <c r="E142" s="79" t="s">
        <v>689</v>
      </c>
      <c r="F142" s="79" t="s">
        <v>801</v>
      </c>
      <c r="G142" s="56" t="s">
        <v>103</v>
      </c>
      <c r="H142" s="56" t="s">
        <v>624</v>
      </c>
      <c r="I142" s="79" t="s">
        <v>802</v>
      </c>
      <c r="J142" s="35" t="s">
        <v>803</v>
      </c>
      <c r="K142" s="79"/>
      <c r="L142" s="37">
        <v>2019</v>
      </c>
      <c r="M142" s="79" t="s">
        <v>804</v>
      </c>
      <c r="N142" s="56" t="s">
        <v>805</v>
      </c>
      <c r="O142" s="79">
        <v>36</v>
      </c>
      <c r="P142" s="79">
        <v>4.5999999999999996</v>
      </c>
      <c r="Q142" s="79"/>
      <c r="R142" s="79">
        <v>4.5999999999999996</v>
      </c>
      <c r="S142" s="58">
        <f t="shared" si="38"/>
        <v>165.6</v>
      </c>
      <c r="T142" s="56">
        <v>4</v>
      </c>
      <c r="U142" s="56">
        <v>2</v>
      </c>
      <c r="V142" s="56"/>
      <c r="W142" s="56"/>
      <c r="X142" s="56"/>
      <c r="Y142" s="39">
        <f t="shared" si="39"/>
        <v>9.1999999999999993</v>
      </c>
      <c r="Z142" s="56">
        <v>2</v>
      </c>
      <c r="AA142" s="56"/>
      <c r="AB142" s="40">
        <f t="shared" si="40"/>
        <v>165.6</v>
      </c>
      <c r="AC142" s="40">
        <f t="shared" si="41"/>
        <v>36</v>
      </c>
      <c r="AD142" s="56" t="s">
        <v>101</v>
      </c>
      <c r="AE142" s="39">
        <v>4</v>
      </c>
      <c r="AF142" s="35"/>
      <c r="AG142" s="40">
        <v>4</v>
      </c>
      <c r="AH142" s="79">
        <v>4</v>
      </c>
      <c r="AI142" s="40">
        <f t="shared" si="44"/>
        <v>16</v>
      </c>
      <c r="AJ142" s="39">
        <v>16</v>
      </c>
      <c r="AK142" s="57"/>
      <c r="AL142" s="56"/>
      <c r="AM142" s="56"/>
      <c r="AN142" s="56"/>
      <c r="AO142" s="56"/>
      <c r="AP142" s="40"/>
      <c r="AQ142" s="56"/>
      <c r="AR142" s="57"/>
      <c r="AS142" s="56"/>
      <c r="AT142" s="56"/>
      <c r="AU142" s="56"/>
      <c r="AV142" s="41"/>
      <c r="AW142" s="58"/>
      <c r="AX142" s="41"/>
      <c r="AY142" s="56"/>
      <c r="AZ142" s="56"/>
      <c r="BA142" s="56"/>
      <c r="BB142" s="56"/>
      <c r="BC142" s="56"/>
      <c r="BD142" s="56"/>
      <c r="BE142" s="56"/>
      <c r="BF142" s="39">
        <f t="shared" si="42"/>
        <v>16</v>
      </c>
      <c r="BG142" s="57">
        <f t="shared" si="43"/>
        <v>4</v>
      </c>
      <c r="BH142" s="71" t="s">
        <v>106</v>
      </c>
      <c r="BJ142" s="60"/>
      <c r="BK142" s="60"/>
    </row>
    <row r="143" spans="1:63" s="59" customFormat="1" ht="18" customHeight="1" x14ac:dyDescent="0.25">
      <c r="A143" s="80">
        <v>139</v>
      </c>
      <c r="B143" s="81" t="s">
        <v>806</v>
      </c>
      <c r="C143" s="82" t="s">
        <v>807</v>
      </c>
      <c r="D143" s="82" t="s">
        <v>800</v>
      </c>
      <c r="E143" s="81" t="s">
        <v>689</v>
      </c>
      <c r="F143" s="81" t="s">
        <v>801</v>
      </c>
      <c r="G143" s="82" t="s">
        <v>103</v>
      </c>
      <c r="H143" s="82" t="s">
        <v>624</v>
      </c>
      <c r="I143" s="81" t="s">
        <v>808</v>
      </c>
      <c r="J143" s="35" t="s">
        <v>803</v>
      </c>
      <c r="K143" s="79"/>
      <c r="L143" s="83">
        <v>2019</v>
      </c>
      <c r="M143" s="81" t="s">
        <v>809</v>
      </c>
      <c r="N143" s="82" t="s">
        <v>805</v>
      </c>
      <c r="O143" s="81">
        <v>32</v>
      </c>
      <c r="P143" s="81">
        <v>4.5999999999999996</v>
      </c>
      <c r="Q143" s="81"/>
      <c r="R143" s="81">
        <v>4.5999999999999996</v>
      </c>
      <c r="S143" s="84">
        <f t="shared" si="38"/>
        <v>147.19999999999999</v>
      </c>
      <c r="T143" s="82">
        <v>4</v>
      </c>
      <c r="U143" s="82">
        <v>2</v>
      </c>
      <c r="V143" s="82"/>
      <c r="W143" s="82"/>
      <c r="X143" s="82"/>
      <c r="Y143" s="39">
        <f t="shared" si="39"/>
        <v>9.1999999999999993</v>
      </c>
      <c r="Z143" s="82">
        <v>2</v>
      </c>
      <c r="AA143" s="82"/>
      <c r="AB143" s="86">
        <f t="shared" si="40"/>
        <v>147.19999999999999</v>
      </c>
      <c r="AC143" s="86">
        <f t="shared" si="41"/>
        <v>32</v>
      </c>
      <c r="AD143" s="82" t="s">
        <v>101</v>
      </c>
      <c r="AE143" s="85">
        <v>4</v>
      </c>
      <c r="AF143" s="80"/>
      <c r="AG143" s="86">
        <v>4</v>
      </c>
      <c r="AH143" s="81">
        <v>4</v>
      </c>
      <c r="AI143" s="86">
        <f>AE143*AH143</f>
        <v>16</v>
      </c>
      <c r="AJ143" s="85">
        <v>16</v>
      </c>
      <c r="AK143" s="87"/>
      <c r="AL143" s="82"/>
      <c r="AM143" s="82"/>
      <c r="AN143" s="82"/>
      <c r="AO143" s="82"/>
      <c r="AP143" s="86"/>
      <c r="AQ143" s="82"/>
      <c r="AR143" s="87"/>
      <c r="AS143" s="82"/>
      <c r="AT143" s="82"/>
      <c r="AU143" s="82"/>
      <c r="AV143" s="41"/>
      <c r="AW143" s="84"/>
      <c r="AX143" s="41"/>
      <c r="AY143" s="82"/>
      <c r="AZ143" s="82"/>
      <c r="BA143" s="82"/>
      <c r="BB143" s="82"/>
      <c r="BC143" s="82"/>
      <c r="BD143" s="82"/>
      <c r="BE143" s="82"/>
      <c r="BF143" s="39">
        <f t="shared" si="42"/>
        <v>16</v>
      </c>
      <c r="BG143" s="87">
        <f t="shared" si="43"/>
        <v>4</v>
      </c>
      <c r="BH143" s="88" t="s">
        <v>106</v>
      </c>
      <c r="BJ143" s="60"/>
      <c r="BK143" s="60"/>
    </row>
    <row r="144" spans="1:63" s="59" customFormat="1" ht="37.200000000000003" customHeight="1" x14ac:dyDescent="0.25">
      <c r="A144" s="35">
        <v>140</v>
      </c>
      <c r="B144" s="79" t="s">
        <v>810</v>
      </c>
      <c r="C144" s="82" t="s">
        <v>811</v>
      </c>
      <c r="D144" s="82" t="s">
        <v>800</v>
      </c>
      <c r="E144" s="81" t="s">
        <v>689</v>
      </c>
      <c r="F144" s="81" t="s">
        <v>801</v>
      </c>
      <c r="G144" s="82" t="s">
        <v>103</v>
      </c>
      <c r="H144" s="82" t="s">
        <v>624</v>
      </c>
      <c r="I144" s="81" t="s">
        <v>812</v>
      </c>
      <c r="J144" s="79" t="s">
        <v>813</v>
      </c>
      <c r="K144" s="81"/>
      <c r="L144" s="81">
        <v>2019</v>
      </c>
      <c r="M144" s="81">
        <v>48.8</v>
      </c>
      <c r="N144" s="56" t="s">
        <v>814</v>
      </c>
      <c r="O144" s="79">
        <v>48.8</v>
      </c>
      <c r="P144" s="79">
        <v>5</v>
      </c>
      <c r="Q144" s="79"/>
      <c r="R144" s="79">
        <v>5</v>
      </c>
      <c r="S144" s="58">
        <f t="shared" si="38"/>
        <v>244</v>
      </c>
      <c r="T144" s="56"/>
      <c r="U144" s="56">
        <v>2</v>
      </c>
      <c r="V144" s="56"/>
      <c r="W144" s="56"/>
      <c r="X144" s="56"/>
      <c r="Y144" s="39">
        <f t="shared" si="39"/>
        <v>10</v>
      </c>
      <c r="Z144" s="56">
        <v>2</v>
      </c>
      <c r="AA144" s="57">
        <v>7.92</v>
      </c>
      <c r="AB144" s="40">
        <f t="shared" si="40"/>
        <v>244</v>
      </c>
      <c r="AC144" s="40">
        <f t="shared" si="41"/>
        <v>48.8</v>
      </c>
      <c r="AD144" s="56" t="s">
        <v>815</v>
      </c>
      <c r="AE144" s="57">
        <v>5</v>
      </c>
      <c r="AF144" s="56"/>
      <c r="AG144" s="40">
        <v>5</v>
      </c>
      <c r="AH144" s="79">
        <v>16.54</v>
      </c>
      <c r="AI144" s="40">
        <f>AE144*AH144</f>
        <v>82.699999999999989</v>
      </c>
      <c r="AJ144" s="85"/>
      <c r="AK144" s="57"/>
      <c r="AL144" s="39"/>
      <c r="AM144" s="39"/>
      <c r="AN144" s="39">
        <v>33.9</v>
      </c>
      <c r="AO144" s="41">
        <f>AI144-AK144-AJ144-AL144-AM144-AN144</f>
        <v>48.79999999999999</v>
      </c>
      <c r="AP144" s="40">
        <v>24</v>
      </c>
      <c r="AQ144" s="40"/>
      <c r="AR144" s="39">
        <v>24</v>
      </c>
      <c r="AS144" s="40"/>
      <c r="AT144" s="40">
        <v>10.38</v>
      </c>
      <c r="AU144" s="56">
        <v>22.5</v>
      </c>
      <c r="AV144" s="41">
        <f t="shared" ref="AV144:AV158" si="46">AW144+AZ144+BA144</f>
        <v>33.799999999999997</v>
      </c>
      <c r="AW144" s="56"/>
      <c r="AX144" s="41"/>
      <c r="AY144" s="56"/>
      <c r="AZ144" s="56"/>
      <c r="BA144" s="57">
        <v>33.799999999999997</v>
      </c>
      <c r="BB144" s="56"/>
      <c r="BC144" s="56"/>
      <c r="BD144" s="56"/>
      <c r="BE144" s="56"/>
      <c r="BF144" s="39">
        <f t="shared" si="42"/>
        <v>82.699999999999989</v>
      </c>
      <c r="BG144" s="87">
        <f t="shared" si="43"/>
        <v>16.54</v>
      </c>
      <c r="BH144" s="89" t="s">
        <v>816</v>
      </c>
      <c r="BJ144" s="60"/>
      <c r="BK144" s="60"/>
    </row>
    <row r="145" spans="1:63" s="59" customFormat="1" ht="18" customHeight="1" x14ac:dyDescent="0.25">
      <c r="A145" s="35">
        <v>141</v>
      </c>
      <c r="B145" s="56" t="s">
        <v>817</v>
      </c>
      <c r="C145" s="56" t="s">
        <v>818</v>
      </c>
      <c r="D145" s="56" t="s">
        <v>819</v>
      </c>
      <c r="E145" s="56" t="s">
        <v>820</v>
      </c>
      <c r="F145" s="56" t="s">
        <v>821</v>
      </c>
      <c r="G145" s="56" t="s">
        <v>103</v>
      </c>
      <c r="H145" s="56" t="s">
        <v>455</v>
      </c>
      <c r="I145" s="56" t="s">
        <v>822</v>
      </c>
      <c r="J145" s="35" t="s">
        <v>149</v>
      </c>
      <c r="K145" s="56" t="s">
        <v>110</v>
      </c>
      <c r="L145" s="56"/>
      <c r="M145" s="56" t="s">
        <v>823</v>
      </c>
      <c r="N145" s="56" t="s">
        <v>100</v>
      </c>
      <c r="O145" s="57">
        <v>71</v>
      </c>
      <c r="P145" s="57">
        <v>5</v>
      </c>
      <c r="Q145" s="57">
        <v>5</v>
      </c>
      <c r="R145" s="57"/>
      <c r="S145" s="58">
        <f t="shared" si="38"/>
        <v>355</v>
      </c>
      <c r="T145" s="56"/>
      <c r="U145" s="56">
        <v>2</v>
      </c>
      <c r="V145" s="56">
        <v>14</v>
      </c>
      <c r="W145" s="56"/>
      <c r="X145" s="56"/>
      <c r="Y145" s="39">
        <f t="shared" si="39"/>
        <v>10</v>
      </c>
      <c r="Z145" s="56">
        <v>2</v>
      </c>
      <c r="AA145" s="57">
        <v>21.75</v>
      </c>
      <c r="AB145" s="40">
        <f t="shared" si="40"/>
        <v>355</v>
      </c>
      <c r="AC145" s="40">
        <f t="shared" si="41"/>
        <v>71</v>
      </c>
      <c r="AD145" s="56" t="s">
        <v>101</v>
      </c>
      <c r="AE145" s="39">
        <f t="shared" si="35"/>
        <v>5</v>
      </c>
      <c r="AF145" s="39">
        <v>5</v>
      </c>
      <c r="AG145" s="40"/>
      <c r="AH145" s="58">
        <v>180</v>
      </c>
      <c r="AI145" s="40">
        <f t="shared" si="44"/>
        <v>900</v>
      </c>
      <c r="AJ145" s="48">
        <v>900</v>
      </c>
      <c r="AK145" s="57"/>
      <c r="AL145" s="56"/>
      <c r="AM145" s="56"/>
      <c r="AN145" s="56"/>
      <c r="AO145" s="56"/>
      <c r="AP145" s="40">
        <f t="shared" ref="AP145:AP150" si="47">AQ145+AR145+AS145</f>
        <v>172</v>
      </c>
      <c r="AQ145" s="56">
        <v>68</v>
      </c>
      <c r="AR145" s="57">
        <v>104</v>
      </c>
      <c r="AS145" s="56"/>
      <c r="AT145" s="56"/>
      <c r="AU145" s="56"/>
      <c r="AV145" s="41">
        <f t="shared" si="46"/>
        <v>103</v>
      </c>
      <c r="AW145" s="58"/>
      <c r="AX145" s="41"/>
      <c r="AY145" s="56"/>
      <c r="AZ145" s="56">
        <v>103</v>
      </c>
      <c r="BA145" s="56"/>
      <c r="BB145" s="56"/>
      <c r="BC145" s="56">
        <v>4</v>
      </c>
      <c r="BD145" s="56"/>
      <c r="BE145" s="56"/>
      <c r="BF145" s="39">
        <f t="shared" si="42"/>
        <v>900</v>
      </c>
      <c r="BG145" s="57">
        <f t="shared" si="43"/>
        <v>180</v>
      </c>
      <c r="BH145" s="69" t="s">
        <v>125</v>
      </c>
      <c r="BJ145" s="60"/>
      <c r="BK145" s="60"/>
    </row>
    <row r="146" spans="1:63" s="59" customFormat="1" ht="18" customHeight="1" x14ac:dyDescent="0.25">
      <c r="A146" s="35">
        <v>142</v>
      </c>
      <c r="B146" s="56" t="s">
        <v>824</v>
      </c>
      <c r="C146" s="56" t="s">
        <v>825</v>
      </c>
      <c r="D146" s="56" t="s">
        <v>826</v>
      </c>
      <c r="E146" s="56" t="s">
        <v>820</v>
      </c>
      <c r="F146" s="56" t="s">
        <v>827</v>
      </c>
      <c r="G146" s="56" t="s">
        <v>103</v>
      </c>
      <c r="H146" s="56" t="s">
        <v>455</v>
      </c>
      <c r="I146" s="56" t="s">
        <v>828</v>
      </c>
      <c r="J146" s="35" t="s">
        <v>121</v>
      </c>
      <c r="K146" s="56" t="s">
        <v>99</v>
      </c>
      <c r="L146" s="37" t="s">
        <v>510</v>
      </c>
      <c r="M146" s="56" t="s">
        <v>139</v>
      </c>
      <c r="N146" s="56" t="s">
        <v>100</v>
      </c>
      <c r="O146" s="57">
        <v>24</v>
      </c>
      <c r="P146" s="57">
        <v>4.5999999999999996</v>
      </c>
      <c r="Q146" s="57">
        <v>4</v>
      </c>
      <c r="R146" s="57"/>
      <c r="S146" s="58">
        <f t="shared" si="38"/>
        <v>110.39999999999999</v>
      </c>
      <c r="T146" s="56">
        <v>4</v>
      </c>
      <c r="U146" s="56">
        <v>2</v>
      </c>
      <c r="V146" s="56"/>
      <c r="W146" s="56"/>
      <c r="X146" s="56"/>
      <c r="Y146" s="39">
        <f t="shared" si="39"/>
        <v>9.1999999999999993</v>
      </c>
      <c r="Z146" s="56">
        <v>2</v>
      </c>
      <c r="AA146" s="57"/>
      <c r="AB146" s="40">
        <f t="shared" si="40"/>
        <v>110.39999999999999</v>
      </c>
      <c r="AC146" s="40">
        <f t="shared" si="41"/>
        <v>24</v>
      </c>
      <c r="AD146" s="56" t="s">
        <v>100</v>
      </c>
      <c r="AE146" s="39">
        <f t="shared" si="35"/>
        <v>5</v>
      </c>
      <c r="AF146" s="39">
        <v>5</v>
      </c>
      <c r="AG146" s="40"/>
      <c r="AH146" s="58">
        <v>48</v>
      </c>
      <c r="AI146" s="40">
        <f t="shared" si="44"/>
        <v>240</v>
      </c>
      <c r="AJ146" s="40"/>
      <c r="AK146" s="57">
        <f>AE146*AH146-AJ146-AL146-AM146</f>
        <v>240</v>
      </c>
      <c r="AL146" s="56"/>
      <c r="AM146" s="56"/>
      <c r="AN146" s="56"/>
      <c r="AO146" s="56"/>
      <c r="AP146" s="40">
        <f t="shared" si="47"/>
        <v>20</v>
      </c>
      <c r="AQ146" s="56">
        <v>20</v>
      </c>
      <c r="AR146" s="57"/>
      <c r="AS146" s="56"/>
      <c r="AT146" s="56"/>
      <c r="AU146" s="56"/>
      <c r="AV146" s="41">
        <f t="shared" si="46"/>
        <v>36</v>
      </c>
      <c r="AW146" s="58"/>
      <c r="AX146" s="41"/>
      <c r="AY146" s="56"/>
      <c r="AZ146" s="56"/>
      <c r="BA146" s="56">
        <v>36</v>
      </c>
      <c r="BB146" s="56">
        <v>4</v>
      </c>
      <c r="BC146" s="56"/>
      <c r="BD146" s="56"/>
      <c r="BE146" s="56"/>
      <c r="BF146" s="39">
        <f t="shared" si="42"/>
        <v>240</v>
      </c>
      <c r="BG146" s="57">
        <f t="shared" si="43"/>
        <v>48</v>
      </c>
      <c r="BH146" s="69" t="s">
        <v>125</v>
      </c>
      <c r="BJ146" s="60"/>
      <c r="BK146" s="60"/>
    </row>
    <row r="147" spans="1:63" s="59" customFormat="1" ht="18" customHeight="1" x14ac:dyDescent="0.25">
      <c r="A147" s="35">
        <v>143</v>
      </c>
      <c r="B147" s="56" t="s">
        <v>829</v>
      </c>
      <c r="C147" s="56" t="s">
        <v>830</v>
      </c>
      <c r="D147" s="56" t="s">
        <v>826</v>
      </c>
      <c r="E147" s="56" t="s">
        <v>820</v>
      </c>
      <c r="F147" s="56" t="s">
        <v>831</v>
      </c>
      <c r="G147" s="56" t="s">
        <v>103</v>
      </c>
      <c r="H147" s="56" t="s">
        <v>455</v>
      </c>
      <c r="I147" s="56" t="s">
        <v>828</v>
      </c>
      <c r="J147" s="35" t="s">
        <v>121</v>
      </c>
      <c r="K147" s="56" t="s">
        <v>99</v>
      </c>
      <c r="L147" s="37" t="s">
        <v>485</v>
      </c>
      <c r="M147" s="56" t="s">
        <v>285</v>
      </c>
      <c r="N147" s="56" t="s">
        <v>100</v>
      </c>
      <c r="O147" s="57">
        <v>29</v>
      </c>
      <c r="P147" s="57">
        <v>5.6</v>
      </c>
      <c r="Q147" s="57">
        <v>5</v>
      </c>
      <c r="R147" s="57"/>
      <c r="S147" s="58">
        <f t="shared" si="38"/>
        <v>162.39999999999998</v>
      </c>
      <c r="T147" s="56">
        <v>4</v>
      </c>
      <c r="U147" s="56">
        <v>2</v>
      </c>
      <c r="V147" s="56"/>
      <c r="W147" s="56">
        <v>14</v>
      </c>
      <c r="X147" s="56"/>
      <c r="Y147" s="39">
        <f t="shared" si="39"/>
        <v>11.2</v>
      </c>
      <c r="Z147" s="56">
        <v>2</v>
      </c>
      <c r="AA147" s="57"/>
      <c r="AB147" s="40">
        <f t="shared" si="40"/>
        <v>162.39999999999998</v>
      </c>
      <c r="AC147" s="40">
        <f t="shared" si="41"/>
        <v>29</v>
      </c>
      <c r="AD147" s="56" t="s">
        <v>101</v>
      </c>
      <c r="AE147" s="39">
        <f t="shared" si="35"/>
        <v>6.5</v>
      </c>
      <c r="AF147" s="39">
        <v>6.5</v>
      </c>
      <c r="AG147" s="40"/>
      <c r="AH147" s="58">
        <v>20</v>
      </c>
      <c r="AI147" s="40">
        <f t="shared" si="44"/>
        <v>130</v>
      </c>
      <c r="AJ147" s="39">
        <f>AE147*AH147</f>
        <v>130</v>
      </c>
      <c r="AK147" s="57"/>
      <c r="AL147" s="56"/>
      <c r="AM147" s="56"/>
      <c r="AN147" s="56"/>
      <c r="AO147" s="56"/>
      <c r="AP147" s="40">
        <f t="shared" si="47"/>
        <v>60</v>
      </c>
      <c r="AQ147" s="56">
        <v>60</v>
      </c>
      <c r="AR147" s="57"/>
      <c r="AS147" s="56"/>
      <c r="AT147" s="56"/>
      <c r="AU147" s="56"/>
      <c r="AV147" s="41">
        <f t="shared" si="46"/>
        <v>35.5</v>
      </c>
      <c r="AW147" s="58">
        <v>35.5</v>
      </c>
      <c r="AX147" s="41">
        <f>AW147</f>
        <v>35.5</v>
      </c>
      <c r="AY147" s="69">
        <f>AW147</f>
        <v>35.5</v>
      </c>
      <c r="AZ147" s="56"/>
      <c r="BA147" s="56"/>
      <c r="BB147" s="56"/>
      <c r="BC147" s="56"/>
      <c r="BD147" s="56"/>
      <c r="BE147" s="56"/>
      <c r="BF147" s="39">
        <f t="shared" si="42"/>
        <v>130</v>
      </c>
      <c r="BG147" s="57">
        <f t="shared" si="43"/>
        <v>20</v>
      </c>
      <c r="BH147" s="71" t="s">
        <v>125</v>
      </c>
      <c r="BJ147" s="60"/>
      <c r="BK147" s="60"/>
    </row>
    <row r="148" spans="1:63" s="59" customFormat="1" ht="18" customHeight="1" x14ac:dyDescent="0.25">
      <c r="A148" s="35">
        <v>144</v>
      </c>
      <c r="B148" s="56" t="s">
        <v>832</v>
      </c>
      <c r="C148" s="56" t="s">
        <v>833</v>
      </c>
      <c r="D148" s="56" t="s">
        <v>826</v>
      </c>
      <c r="E148" s="56" t="s">
        <v>820</v>
      </c>
      <c r="F148" s="56" t="s">
        <v>834</v>
      </c>
      <c r="G148" s="56" t="s">
        <v>103</v>
      </c>
      <c r="H148" s="56" t="s">
        <v>455</v>
      </c>
      <c r="I148" s="56" t="s">
        <v>828</v>
      </c>
      <c r="J148" s="35" t="s">
        <v>149</v>
      </c>
      <c r="K148" s="56" t="s">
        <v>115</v>
      </c>
      <c r="L148" s="37" t="s">
        <v>289</v>
      </c>
      <c r="M148" s="56" t="s">
        <v>138</v>
      </c>
      <c r="N148" s="56" t="s">
        <v>835</v>
      </c>
      <c r="O148" s="57">
        <v>26</v>
      </c>
      <c r="P148" s="57">
        <v>4.5999999999999996</v>
      </c>
      <c r="Q148" s="57">
        <v>4</v>
      </c>
      <c r="R148" s="57"/>
      <c r="S148" s="58">
        <f t="shared" si="38"/>
        <v>119.6</v>
      </c>
      <c r="T148" s="56">
        <v>4</v>
      </c>
      <c r="U148" s="56">
        <v>2</v>
      </c>
      <c r="V148" s="56"/>
      <c r="W148" s="56">
        <v>12</v>
      </c>
      <c r="X148" s="56"/>
      <c r="Y148" s="39">
        <f t="shared" si="39"/>
        <v>9.1999999999999993</v>
      </c>
      <c r="Z148" s="56">
        <v>2</v>
      </c>
      <c r="AA148" s="57"/>
      <c r="AB148" s="40">
        <f t="shared" si="40"/>
        <v>119.6</v>
      </c>
      <c r="AC148" s="40">
        <f t="shared" si="41"/>
        <v>26</v>
      </c>
      <c r="AD148" s="56" t="s">
        <v>100</v>
      </c>
      <c r="AE148" s="39">
        <f t="shared" si="35"/>
        <v>7</v>
      </c>
      <c r="AF148" s="39">
        <v>7</v>
      </c>
      <c r="AG148" s="40"/>
      <c r="AH148" s="58">
        <v>26.5</v>
      </c>
      <c r="AI148" s="40">
        <f t="shared" si="44"/>
        <v>185.5</v>
      </c>
      <c r="AJ148" s="40"/>
      <c r="AK148" s="57">
        <f>AE148*AH148-AJ148-AL148-AM148</f>
        <v>185.5</v>
      </c>
      <c r="AL148" s="56"/>
      <c r="AM148" s="56"/>
      <c r="AN148" s="56"/>
      <c r="AO148" s="56"/>
      <c r="AP148" s="40">
        <f t="shared" si="47"/>
        <v>20</v>
      </c>
      <c r="AQ148" s="56"/>
      <c r="AR148" s="57">
        <v>20</v>
      </c>
      <c r="AS148" s="56"/>
      <c r="AT148" s="56"/>
      <c r="AU148" s="56"/>
      <c r="AV148" s="41">
        <f t="shared" si="46"/>
        <v>12.5</v>
      </c>
      <c r="AW148" s="58">
        <v>12.5</v>
      </c>
      <c r="AX148" s="41">
        <f>AW148</f>
        <v>12.5</v>
      </c>
      <c r="AY148" s="69">
        <f>AW148</f>
        <v>12.5</v>
      </c>
      <c r="AZ148" s="56"/>
      <c r="BA148" s="56"/>
      <c r="BB148" s="56">
        <v>4</v>
      </c>
      <c r="BC148" s="56"/>
      <c r="BD148" s="56"/>
      <c r="BE148" s="56"/>
      <c r="BF148" s="39">
        <f t="shared" si="42"/>
        <v>185.5</v>
      </c>
      <c r="BG148" s="57">
        <f t="shared" si="43"/>
        <v>26.5</v>
      </c>
      <c r="BH148" s="71" t="s">
        <v>125</v>
      </c>
      <c r="BJ148" s="60"/>
      <c r="BK148" s="60"/>
    </row>
    <row r="149" spans="1:63" s="59" customFormat="1" ht="18" customHeight="1" x14ac:dyDescent="0.25">
      <c r="A149" s="35">
        <v>145</v>
      </c>
      <c r="B149" s="56" t="s">
        <v>836</v>
      </c>
      <c r="C149" s="56" t="s">
        <v>837</v>
      </c>
      <c r="D149" s="56" t="s">
        <v>826</v>
      </c>
      <c r="E149" s="56" t="s">
        <v>820</v>
      </c>
      <c r="F149" s="56" t="s">
        <v>838</v>
      </c>
      <c r="G149" s="56" t="s">
        <v>103</v>
      </c>
      <c r="H149" s="56" t="s">
        <v>455</v>
      </c>
      <c r="I149" s="56" t="s">
        <v>828</v>
      </c>
      <c r="J149" s="35" t="s">
        <v>149</v>
      </c>
      <c r="K149" s="56" t="s">
        <v>115</v>
      </c>
      <c r="L149" s="37" t="s">
        <v>289</v>
      </c>
      <c r="M149" s="56" t="s">
        <v>138</v>
      </c>
      <c r="N149" s="56" t="s">
        <v>100</v>
      </c>
      <c r="O149" s="57">
        <v>26</v>
      </c>
      <c r="P149" s="57">
        <v>4.5999999999999996</v>
      </c>
      <c r="Q149" s="57">
        <v>4</v>
      </c>
      <c r="R149" s="57"/>
      <c r="S149" s="58">
        <f t="shared" si="38"/>
        <v>119.6</v>
      </c>
      <c r="T149" s="56">
        <v>4</v>
      </c>
      <c r="U149" s="56">
        <v>2</v>
      </c>
      <c r="V149" s="56"/>
      <c r="W149" s="56">
        <v>12</v>
      </c>
      <c r="X149" s="56"/>
      <c r="Y149" s="39">
        <f t="shared" si="39"/>
        <v>9.1999999999999993</v>
      </c>
      <c r="Z149" s="56">
        <v>2</v>
      </c>
      <c r="AA149" s="57"/>
      <c r="AB149" s="40">
        <f t="shared" si="40"/>
        <v>119.6</v>
      </c>
      <c r="AC149" s="40">
        <f t="shared" si="41"/>
        <v>26</v>
      </c>
      <c r="AD149" s="56" t="s">
        <v>100</v>
      </c>
      <c r="AE149" s="39">
        <f t="shared" si="35"/>
        <v>5</v>
      </c>
      <c r="AF149" s="39">
        <v>5</v>
      </c>
      <c r="AG149" s="40"/>
      <c r="AH149" s="58">
        <v>20</v>
      </c>
      <c r="AI149" s="40">
        <f t="shared" si="44"/>
        <v>100</v>
      </c>
      <c r="AJ149" s="40"/>
      <c r="AK149" s="57">
        <f>AE149*AH149-AJ149-AL149-AM149</f>
        <v>100</v>
      </c>
      <c r="AL149" s="56"/>
      <c r="AM149" s="56"/>
      <c r="AN149" s="56"/>
      <c r="AO149" s="56"/>
      <c r="AP149" s="40">
        <f t="shared" si="47"/>
        <v>40</v>
      </c>
      <c r="AQ149" s="56"/>
      <c r="AR149" s="57">
        <v>20</v>
      </c>
      <c r="AS149" s="56">
        <v>20</v>
      </c>
      <c r="AT149" s="56"/>
      <c r="AU149" s="56"/>
      <c r="AV149" s="78">
        <f t="shared" si="46"/>
        <v>22.5</v>
      </c>
      <c r="AW149" s="63">
        <v>22.5</v>
      </c>
      <c r="AX149" s="41">
        <f>AW149</f>
        <v>22.5</v>
      </c>
      <c r="AY149" s="69">
        <f>AW149</f>
        <v>22.5</v>
      </c>
      <c r="AZ149" s="56"/>
      <c r="BA149" s="56"/>
      <c r="BB149" s="56">
        <v>4</v>
      </c>
      <c r="BC149" s="56"/>
      <c r="BD149" s="56"/>
      <c r="BE149" s="56"/>
      <c r="BF149" s="39">
        <f t="shared" si="42"/>
        <v>100</v>
      </c>
      <c r="BG149" s="57">
        <f t="shared" si="43"/>
        <v>20</v>
      </c>
      <c r="BH149" s="71" t="s">
        <v>125</v>
      </c>
      <c r="BJ149" s="60"/>
      <c r="BK149" s="60"/>
    </row>
    <row r="150" spans="1:63" s="59" customFormat="1" ht="18" customHeight="1" x14ac:dyDescent="0.25">
      <c r="A150" s="35">
        <v>146</v>
      </c>
      <c r="B150" s="56" t="s">
        <v>839</v>
      </c>
      <c r="C150" s="56" t="s">
        <v>840</v>
      </c>
      <c r="D150" s="56" t="s">
        <v>826</v>
      </c>
      <c r="E150" s="56" t="s">
        <v>820</v>
      </c>
      <c r="F150" s="56" t="s">
        <v>841</v>
      </c>
      <c r="G150" s="56" t="s">
        <v>103</v>
      </c>
      <c r="H150" s="56" t="s">
        <v>455</v>
      </c>
      <c r="I150" s="56" t="s">
        <v>828</v>
      </c>
      <c r="J150" s="35" t="s">
        <v>149</v>
      </c>
      <c r="K150" s="56" t="s">
        <v>115</v>
      </c>
      <c r="L150" s="37" t="s">
        <v>842</v>
      </c>
      <c r="M150" s="56" t="s">
        <v>843</v>
      </c>
      <c r="N150" s="61" t="s">
        <v>101</v>
      </c>
      <c r="O150" s="57">
        <v>24</v>
      </c>
      <c r="P150" s="57">
        <v>5.6</v>
      </c>
      <c r="Q150" s="57">
        <v>5</v>
      </c>
      <c r="R150" s="57"/>
      <c r="S150" s="58">
        <f t="shared" si="38"/>
        <v>134.39999999999998</v>
      </c>
      <c r="T150" s="56">
        <v>4</v>
      </c>
      <c r="U150" s="56">
        <v>2</v>
      </c>
      <c r="V150" s="56"/>
      <c r="W150" s="56"/>
      <c r="X150" s="56"/>
      <c r="Y150" s="39">
        <f t="shared" si="39"/>
        <v>11.2</v>
      </c>
      <c r="Z150" s="56">
        <v>2</v>
      </c>
      <c r="AA150" s="57"/>
      <c r="AB150" s="40">
        <f t="shared" si="40"/>
        <v>134.39999999999998</v>
      </c>
      <c r="AC150" s="40">
        <f t="shared" si="41"/>
        <v>24</v>
      </c>
      <c r="AD150" s="61" t="s">
        <v>101</v>
      </c>
      <c r="AE150" s="39">
        <f t="shared" si="35"/>
        <v>6</v>
      </c>
      <c r="AF150" s="39">
        <v>6</v>
      </c>
      <c r="AG150" s="40"/>
      <c r="AH150" s="58">
        <v>35</v>
      </c>
      <c r="AI150" s="40">
        <f t="shared" si="44"/>
        <v>210</v>
      </c>
      <c r="AJ150" s="48">
        <v>210</v>
      </c>
      <c r="AK150" s="57"/>
      <c r="AL150" s="56"/>
      <c r="AM150" s="56"/>
      <c r="AN150" s="56"/>
      <c r="AO150" s="56"/>
      <c r="AP150" s="40">
        <f t="shared" si="47"/>
        <v>10</v>
      </c>
      <c r="AQ150" s="56"/>
      <c r="AR150" s="57">
        <v>10</v>
      </c>
      <c r="AS150" s="56"/>
      <c r="AT150" s="56"/>
      <c r="AU150" s="56"/>
      <c r="AV150" s="41">
        <f t="shared" si="46"/>
        <v>25.6</v>
      </c>
      <c r="AW150" s="58">
        <v>25.6</v>
      </c>
      <c r="AX150" s="41">
        <f>AW150</f>
        <v>25.6</v>
      </c>
      <c r="AY150" s="69">
        <f>AW150</f>
        <v>25.6</v>
      </c>
      <c r="AZ150" s="56"/>
      <c r="BA150" s="56"/>
      <c r="BB150" s="56"/>
      <c r="BC150" s="56"/>
      <c r="BD150" s="56"/>
      <c r="BE150" s="56"/>
      <c r="BF150" s="39">
        <f t="shared" si="42"/>
        <v>210</v>
      </c>
      <c r="BG150" s="57">
        <f t="shared" si="43"/>
        <v>35</v>
      </c>
      <c r="BH150" s="71" t="s">
        <v>125</v>
      </c>
      <c r="BJ150" s="60"/>
      <c r="BK150" s="60"/>
    </row>
    <row r="151" spans="1:63" s="59" customFormat="1" ht="16.95" customHeight="1" x14ac:dyDescent="0.25">
      <c r="A151" s="35">
        <v>147</v>
      </c>
      <c r="B151" s="56" t="s">
        <v>844</v>
      </c>
      <c r="C151" s="56" t="s">
        <v>845</v>
      </c>
      <c r="D151" s="56" t="s">
        <v>846</v>
      </c>
      <c r="E151" s="56" t="s">
        <v>820</v>
      </c>
      <c r="F151" s="56" t="s">
        <v>847</v>
      </c>
      <c r="G151" s="56" t="s">
        <v>103</v>
      </c>
      <c r="H151" s="61" t="s">
        <v>461</v>
      </c>
      <c r="I151" s="56" t="s">
        <v>828</v>
      </c>
      <c r="J151" s="35"/>
      <c r="K151" s="61" t="s">
        <v>116</v>
      </c>
      <c r="L151" s="37"/>
      <c r="M151" s="61" t="s">
        <v>848</v>
      </c>
      <c r="N151" s="61" t="s">
        <v>100</v>
      </c>
      <c r="O151" s="62">
        <v>23</v>
      </c>
      <c r="P151" s="62">
        <v>3.6</v>
      </c>
      <c r="Q151" s="62">
        <v>3</v>
      </c>
      <c r="R151" s="57"/>
      <c r="S151" s="63">
        <f t="shared" si="38"/>
        <v>82.8</v>
      </c>
      <c r="T151" s="61">
        <v>4</v>
      </c>
      <c r="U151" s="56">
        <v>2</v>
      </c>
      <c r="V151" s="56"/>
      <c r="W151" s="56"/>
      <c r="X151" s="56"/>
      <c r="Y151" s="39">
        <f t="shared" si="39"/>
        <v>7.2</v>
      </c>
      <c r="Z151" s="56">
        <v>2</v>
      </c>
      <c r="AA151" s="57"/>
      <c r="AB151" s="40">
        <f t="shared" si="40"/>
        <v>82.8</v>
      </c>
      <c r="AC151" s="40">
        <f t="shared" si="41"/>
        <v>23</v>
      </c>
      <c r="AD151" s="61" t="s">
        <v>100</v>
      </c>
      <c r="AE151" s="39">
        <f t="shared" si="35"/>
        <v>3</v>
      </c>
      <c r="AF151" s="39"/>
      <c r="AG151" s="40">
        <v>3</v>
      </c>
      <c r="AH151" s="63">
        <v>19</v>
      </c>
      <c r="AI151" s="40">
        <f t="shared" si="44"/>
        <v>57</v>
      </c>
      <c r="AJ151" s="39"/>
      <c r="AK151" s="62">
        <v>57</v>
      </c>
      <c r="AL151" s="56"/>
      <c r="AM151" s="56"/>
      <c r="AN151" s="56"/>
      <c r="AO151" s="56"/>
      <c r="AP151" s="40"/>
      <c r="AQ151" s="56"/>
      <c r="AR151" s="57"/>
      <c r="AS151" s="56"/>
      <c r="AT151" s="56"/>
      <c r="AU151" s="56"/>
      <c r="AV151" s="78">
        <f t="shared" si="46"/>
        <v>18</v>
      </c>
      <c r="AW151" s="58"/>
      <c r="AX151" s="41"/>
      <c r="AY151" s="69"/>
      <c r="AZ151" s="61">
        <v>18</v>
      </c>
      <c r="BA151" s="56"/>
      <c r="BB151" s="56"/>
      <c r="BC151" s="61">
        <v>0</v>
      </c>
      <c r="BD151" s="56"/>
      <c r="BE151" s="56"/>
      <c r="BF151" s="39">
        <f t="shared" si="42"/>
        <v>57</v>
      </c>
      <c r="BG151" s="57">
        <f t="shared" si="43"/>
        <v>19</v>
      </c>
      <c r="BH151" s="71" t="s">
        <v>125</v>
      </c>
      <c r="BJ151" s="60"/>
      <c r="BK151" s="60"/>
    </row>
    <row r="152" spans="1:63" s="59" customFormat="1" ht="18" customHeight="1" x14ac:dyDescent="0.25">
      <c r="A152" s="35">
        <v>148</v>
      </c>
      <c r="B152" s="56" t="s">
        <v>849</v>
      </c>
      <c r="C152" s="56" t="s">
        <v>850</v>
      </c>
      <c r="D152" s="56" t="s">
        <v>846</v>
      </c>
      <c r="E152" s="56" t="s">
        <v>820</v>
      </c>
      <c r="F152" s="56" t="s">
        <v>827</v>
      </c>
      <c r="G152" s="56" t="s">
        <v>103</v>
      </c>
      <c r="H152" s="56" t="s">
        <v>461</v>
      </c>
      <c r="I152" s="56" t="s">
        <v>828</v>
      </c>
      <c r="J152" s="35" t="s">
        <v>149</v>
      </c>
      <c r="K152" s="56" t="s">
        <v>115</v>
      </c>
      <c r="L152" s="37" t="s">
        <v>378</v>
      </c>
      <c r="M152" s="56" t="s">
        <v>133</v>
      </c>
      <c r="N152" s="56" t="s">
        <v>100</v>
      </c>
      <c r="O152" s="57">
        <v>28</v>
      </c>
      <c r="P152" s="57">
        <v>5.6</v>
      </c>
      <c r="Q152" s="57">
        <v>5</v>
      </c>
      <c r="R152" s="57"/>
      <c r="S152" s="58">
        <f t="shared" si="38"/>
        <v>156.79999999999998</v>
      </c>
      <c r="T152" s="56">
        <v>4</v>
      </c>
      <c r="U152" s="56">
        <v>2</v>
      </c>
      <c r="V152" s="56"/>
      <c r="W152" s="56">
        <v>14</v>
      </c>
      <c r="X152" s="56"/>
      <c r="Y152" s="39">
        <f t="shared" si="39"/>
        <v>11.2</v>
      </c>
      <c r="Z152" s="56">
        <v>2</v>
      </c>
      <c r="AA152" s="57"/>
      <c r="AB152" s="40">
        <f t="shared" si="40"/>
        <v>156.79999999999998</v>
      </c>
      <c r="AC152" s="40">
        <f t="shared" si="41"/>
        <v>28</v>
      </c>
      <c r="AD152" s="56" t="s">
        <v>100</v>
      </c>
      <c r="AE152" s="39">
        <f t="shared" si="35"/>
        <v>6</v>
      </c>
      <c r="AF152" s="39">
        <v>6</v>
      </c>
      <c r="AG152" s="40"/>
      <c r="AH152" s="58">
        <v>29</v>
      </c>
      <c r="AI152" s="40">
        <f t="shared" si="44"/>
        <v>174</v>
      </c>
      <c r="AJ152" s="40"/>
      <c r="AK152" s="57">
        <f t="shared" ref="AK152:AK160" si="48">AE152*AH152-AJ152-AL152-AM152</f>
        <v>174</v>
      </c>
      <c r="AL152" s="56"/>
      <c r="AM152" s="56"/>
      <c r="AN152" s="56"/>
      <c r="AO152" s="56"/>
      <c r="AP152" s="40">
        <f>AQ152+AR152+AS152</f>
        <v>20</v>
      </c>
      <c r="AQ152" s="56"/>
      <c r="AR152" s="57"/>
      <c r="AS152" s="56">
        <v>20</v>
      </c>
      <c r="AT152" s="56"/>
      <c r="AU152" s="56"/>
      <c r="AV152" s="78">
        <f t="shared" si="46"/>
        <v>35.5</v>
      </c>
      <c r="AW152" s="63">
        <v>35.5</v>
      </c>
      <c r="AX152" s="41">
        <f t="shared" ref="AX152:AX158" si="49">AW152</f>
        <v>35.5</v>
      </c>
      <c r="AY152" s="69">
        <f t="shared" ref="AY152:AY158" si="50">AW152</f>
        <v>35.5</v>
      </c>
      <c r="AZ152" s="56"/>
      <c r="BA152" s="56"/>
      <c r="BB152" s="56">
        <v>6</v>
      </c>
      <c r="BC152" s="56"/>
      <c r="BD152" s="56"/>
      <c r="BE152" s="56"/>
      <c r="BF152" s="39">
        <f t="shared" si="42"/>
        <v>174</v>
      </c>
      <c r="BG152" s="57">
        <f t="shared" si="43"/>
        <v>29</v>
      </c>
      <c r="BH152" s="71" t="s">
        <v>125</v>
      </c>
      <c r="BJ152" s="60"/>
      <c r="BK152" s="60"/>
    </row>
    <row r="153" spans="1:63" s="59" customFormat="1" ht="18" customHeight="1" x14ac:dyDescent="0.25">
      <c r="A153" s="35">
        <v>149</v>
      </c>
      <c r="B153" s="56" t="s">
        <v>851</v>
      </c>
      <c r="C153" s="56" t="s">
        <v>852</v>
      </c>
      <c r="D153" s="56" t="s">
        <v>853</v>
      </c>
      <c r="E153" s="56" t="s">
        <v>820</v>
      </c>
      <c r="F153" s="56" t="s">
        <v>827</v>
      </c>
      <c r="G153" s="56" t="s">
        <v>103</v>
      </c>
      <c r="H153" s="56" t="s">
        <v>455</v>
      </c>
      <c r="I153" s="56" t="s">
        <v>828</v>
      </c>
      <c r="J153" s="35"/>
      <c r="K153" s="56" t="s">
        <v>854</v>
      </c>
      <c r="L153" s="37">
        <v>2016</v>
      </c>
      <c r="M153" s="56" t="s">
        <v>855</v>
      </c>
      <c r="N153" s="56" t="s">
        <v>100</v>
      </c>
      <c r="O153" s="57">
        <v>24</v>
      </c>
      <c r="P153" s="57">
        <v>6.6</v>
      </c>
      <c r="Q153" s="57">
        <v>6</v>
      </c>
      <c r="R153" s="57"/>
      <c r="S153" s="58">
        <f t="shared" si="38"/>
        <v>158.39999999999998</v>
      </c>
      <c r="T153" s="56">
        <v>4</v>
      </c>
      <c r="U153" s="56">
        <v>2</v>
      </c>
      <c r="V153" s="56"/>
      <c r="W153" s="56"/>
      <c r="X153" s="56"/>
      <c r="Y153" s="39">
        <f t="shared" si="39"/>
        <v>13.2</v>
      </c>
      <c r="Z153" s="56">
        <v>2</v>
      </c>
      <c r="AA153" s="57"/>
      <c r="AB153" s="40">
        <f t="shared" si="40"/>
        <v>158.39999999999998</v>
      </c>
      <c r="AC153" s="40">
        <f t="shared" si="41"/>
        <v>24</v>
      </c>
      <c r="AD153" s="56" t="s">
        <v>100</v>
      </c>
      <c r="AE153" s="39">
        <f t="shared" si="35"/>
        <v>5.5</v>
      </c>
      <c r="AF153" s="39">
        <v>5.5</v>
      </c>
      <c r="AG153" s="40"/>
      <c r="AH153" s="58">
        <v>38</v>
      </c>
      <c r="AI153" s="40">
        <f t="shared" si="44"/>
        <v>209</v>
      </c>
      <c r="AJ153" s="40"/>
      <c r="AK153" s="57">
        <f t="shared" si="48"/>
        <v>209</v>
      </c>
      <c r="AL153" s="56"/>
      <c r="AM153" s="56"/>
      <c r="AN153" s="56"/>
      <c r="AO153" s="56"/>
      <c r="AP153" s="40">
        <f>AQ153+AR153+AS153</f>
        <v>33</v>
      </c>
      <c r="AQ153" s="56">
        <v>12</v>
      </c>
      <c r="AR153" s="57">
        <v>21</v>
      </c>
      <c r="AS153" s="56"/>
      <c r="AT153" s="56"/>
      <c r="AU153" s="56"/>
      <c r="AV153" s="41">
        <f t="shared" si="46"/>
        <v>33</v>
      </c>
      <c r="AW153" s="58">
        <v>33</v>
      </c>
      <c r="AX153" s="41">
        <f t="shared" si="49"/>
        <v>33</v>
      </c>
      <c r="AY153" s="69">
        <f t="shared" si="50"/>
        <v>33</v>
      </c>
      <c r="AZ153" s="56"/>
      <c r="BA153" s="56"/>
      <c r="BB153" s="56"/>
      <c r="BC153" s="56"/>
      <c r="BD153" s="56"/>
      <c r="BE153" s="56"/>
      <c r="BF153" s="39">
        <f t="shared" si="42"/>
        <v>209</v>
      </c>
      <c r="BG153" s="57">
        <f t="shared" si="43"/>
        <v>38</v>
      </c>
      <c r="BH153" s="71" t="s">
        <v>125</v>
      </c>
      <c r="BJ153" s="60"/>
      <c r="BK153" s="60"/>
    </row>
    <row r="154" spans="1:63" s="59" customFormat="1" ht="18" customHeight="1" x14ac:dyDescent="0.25">
      <c r="A154" s="35">
        <v>150</v>
      </c>
      <c r="B154" s="56" t="s">
        <v>856</v>
      </c>
      <c r="C154" s="56" t="s">
        <v>857</v>
      </c>
      <c r="D154" s="56" t="s">
        <v>858</v>
      </c>
      <c r="E154" s="56" t="s">
        <v>820</v>
      </c>
      <c r="F154" s="56" t="s">
        <v>827</v>
      </c>
      <c r="G154" s="56" t="s">
        <v>103</v>
      </c>
      <c r="H154" s="56" t="s">
        <v>455</v>
      </c>
      <c r="I154" s="56" t="s">
        <v>828</v>
      </c>
      <c r="J154" s="35" t="s">
        <v>149</v>
      </c>
      <c r="K154" s="56" t="s">
        <v>115</v>
      </c>
      <c r="L154" s="37" t="s">
        <v>378</v>
      </c>
      <c r="M154" s="56" t="s">
        <v>133</v>
      </c>
      <c r="N154" s="56" t="s">
        <v>100</v>
      </c>
      <c r="O154" s="57">
        <v>28</v>
      </c>
      <c r="P154" s="57">
        <v>4.5999999999999996</v>
      </c>
      <c r="Q154" s="57">
        <v>4</v>
      </c>
      <c r="R154" s="57"/>
      <c r="S154" s="58">
        <f t="shared" si="38"/>
        <v>128.79999999999998</v>
      </c>
      <c r="T154" s="56">
        <v>4</v>
      </c>
      <c r="U154" s="56">
        <v>2</v>
      </c>
      <c r="V154" s="56"/>
      <c r="W154" s="56">
        <v>12</v>
      </c>
      <c r="X154" s="56"/>
      <c r="Y154" s="39">
        <f t="shared" si="39"/>
        <v>9.1999999999999993</v>
      </c>
      <c r="Z154" s="56">
        <v>2</v>
      </c>
      <c r="AA154" s="57"/>
      <c r="AB154" s="40">
        <f t="shared" si="40"/>
        <v>128.79999999999998</v>
      </c>
      <c r="AC154" s="40">
        <f t="shared" si="41"/>
        <v>28</v>
      </c>
      <c r="AD154" s="56" t="s">
        <v>100</v>
      </c>
      <c r="AE154" s="39">
        <f t="shared" si="35"/>
        <v>5.5</v>
      </c>
      <c r="AF154" s="39">
        <v>5.5</v>
      </c>
      <c r="AG154" s="40"/>
      <c r="AH154" s="58">
        <v>42</v>
      </c>
      <c r="AI154" s="40">
        <f t="shared" si="44"/>
        <v>231</v>
      </c>
      <c r="AJ154" s="40"/>
      <c r="AK154" s="57">
        <f t="shared" si="48"/>
        <v>231</v>
      </c>
      <c r="AL154" s="56"/>
      <c r="AM154" s="56"/>
      <c r="AN154" s="56"/>
      <c r="AO154" s="56"/>
      <c r="AP154" s="40">
        <f>AQ154+AR154+AS154</f>
        <v>40</v>
      </c>
      <c r="AQ154" s="56"/>
      <c r="AR154" s="57"/>
      <c r="AS154" s="56">
        <v>40</v>
      </c>
      <c r="AT154" s="56"/>
      <c r="AU154" s="56"/>
      <c r="AV154" s="41">
        <f t="shared" si="46"/>
        <v>44</v>
      </c>
      <c r="AW154" s="58">
        <v>44</v>
      </c>
      <c r="AX154" s="41">
        <f t="shared" si="49"/>
        <v>44</v>
      </c>
      <c r="AY154" s="69">
        <f t="shared" si="50"/>
        <v>44</v>
      </c>
      <c r="AZ154" s="56"/>
      <c r="BA154" s="56"/>
      <c r="BB154" s="56"/>
      <c r="BC154" s="56"/>
      <c r="BD154" s="56"/>
      <c r="BE154" s="56"/>
      <c r="BF154" s="39">
        <f t="shared" si="42"/>
        <v>231</v>
      </c>
      <c r="BG154" s="57">
        <f t="shared" si="43"/>
        <v>42</v>
      </c>
      <c r="BH154" s="71" t="s">
        <v>125</v>
      </c>
      <c r="BJ154" s="60"/>
      <c r="BK154" s="60"/>
    </row>
    <row r="155" spans="1:63" s="59" customFormat="1" ht="18" customHeight="1" x14ac:dyDescent="0.25">
      <c r="A155" s="35">
        <v>151</v>
      </c>
      <c r="B155" s="56" t="s">
        <v>859</v>
      </c>
      <c r="C155" s="56" t="s">
        <v>860</v>
      </c>
      <c r="D155" s="56" t="s">
        <v>858</v>
      </c>
      <c r="E155" s="56" t="s">
        <v>820</v>
      </c>
      <c r="F155" s="56" t="s">
        <v>861</v>
      </c>
      <c r="G155" s="56" t="s">
        <v>103</v>
      </c>
      <c r="H155" s="56" t="s">
        <v>455</v>
      </c>
      <c r="I155" s="56" t="s">
        <v>828</v>
      </c>
      <c r="J155" s="35" t="s">
        <v>149</v>
      </c>
      <c r="K155" s="56" t="s">
        <v>115</v>
      </c>
      <c r="L155" s="37" t="s">
        <v>378</v>
      </c>
      <c r="M155" s="56" t="s">
        <v>862</v>
      </c>
      <c r="N155" s="56" t="s">
        <v>100</v>
      </c>
      <c r="O155" s="57">
        <v>26</v>
      </c>
      <c r="P155" s="57">
        <v>3.6</v>
      </c>
      <c r="Q155" s="57">
        <v>3</v>
      </c>
      <c r="R155" s="57"/>
      <c r="S155" s="58">
        <f t="shared" si="38"/>
        <v>93.600000000000009</v>
      </c>
      <c r="T155" s="56">
        <v>4</v>
      </c>
      <c r="U155" s="56">
        <v>2</v>
      </c>
      <c r="V155" s="56"/>
      <c r="W155" s="56">
        <v>10</v>
      </c>
      <c r="X155" s="56"/>
      <c r="Y155" s="39">
        <f t="shared" si="39"/>
        <v>7.2</v>
      </c>
      <c r="Z155" s="56">
        <v>2</v>
      </c>
      <c r="AA155" s="57"/>
      <c r="AB155" s="40">
        <f t="shared" si="40"/>
        <v>93.600000000000009</v>
      </c>
      <c r="AC155" s="40">
        <f t="shared" si="41"/>
        <v>26</v>
      </c>
      <c r="AD155" s="56" t="s">
        <v>100</v>
      </c>
      <c r="AE155" s="39">
        <f t="shared" si="35"/>
        <v>5</v>
      </c>
      <c r="AF155" s="39">
        <v>5</v>
      </c>
      <c r="AG155" s="40"/>
      <c r="AH155" s="58">
        <v>57</v>
      </c>
      <c r="AI155" s="40">
        <f t="shared" si="44"/>
        <v>285</v>
      </c>
      <c r="AJ155" s="40"/>
      <c r="AK155" s="57">
        <f t="shared" si="48"/>
        <v>285</v>
      </c>
      <c r="AL155" s="56"/>
      <c r="AM155" s="56"/>
      <c r="AN155" s="56"/>
      <c r="AO155" s="56"/>
      <c r="AP155" s="40">
        <f>AQ155+AR155+AS155</f>
        <v>62</v>
      </c>
      <c r="AQ155" s="56"/>
      <c r="AR155" s="57">
        <v>62</v>
      </c>
      <c r="AS155" s="56"/>
      <c r="AT155" s="56"/>
      <c r="AU155" s="56"/>
      <c r="AV155" s="78">
        <f t="shared" si="46"/>
        <v>87.5</v>
      </c>
      <c r="AW155" s="63">
        <v>87.5</v>
      </c>
      <c r="AX155" s="41">
        <f t="shared" si="49"/>
        <v>87.5</v>
      </c>
      <c r="AY155" s="69">
        <f t="shared" si="50"/>
        <v>87.5</v>
      </c>
      <c r="AZ155" s="56"/>
      <c r="BA155" s="56"/>
      <c r="BB155" s="56"/>
      <c r="BC155" s="56"/>
      <c r="BD155" s="56"/>
      <c r="BE155" s="56"/>
      <c r="BF155" s="39">
        <f t="shared" si="42"/>
        <v>285</v>
      </c>
      <c r="BG155" s="57">
        <f t="shared" si="43"/>
        <v>57</v>
      </c>
      <c r="BH155" s="71" t="s">
        <v>125</v>
      </c>
      <c r="BJ155" s="60"/>
      <c r="BK155" s="60"/>
    </row>
    <row r="156" spans="1:63" s="59" customFormat="1" ht="18" customHeight="1" x14ac:dyDescent="0.25">
      <c r="A156" s="35">
        <v>152</v>
      </c>
      <c r="B156" s="56" t="s">
        <v>863</v>
      </c>
      <c r="C156" s="56" t="s">
        <v>864</v>
      </c>
      <c r="D156" s="56" t="s">
        <v>865</v>
      </c>
      <c r="E156" s="56" t="s">
        <v>820</v>
      </c>
      <c r="F156" s="56" t="s">
        <v>866</v>
      </c>
      <c r="G156" s="56" t="s">
        <v>103</v>
      </c>
      <c r="H156" s="56" t="s">
        <v>455</v>
      </c>
      <c r="I156" s="56" t="s">
        <v>867</v>
      </c>
      <c r="J156" s="35" t="s">
        <v>121</v>
      </c>
      <c r="K156" s="56" t="s">
        <v>99</v>
      </c>
      <c r="L156" s="37" t="s">
        <v>485</v>
      </c>
      <c r="M156" s="56" t="s">
        <v>703</v>
      </c>
      <c r="N156" s="56" t="s">
        <v>100</v>
      </c>
      <c r="O156" s="57">
        <v>32</v>
      </c>
      <c r="P156" s="57">
        <v>5.6</v>
      </c>
      <c r="Q156" s="57">
        <v>5</v>
      </c>
      <c r="R156" s="57"/>
      <c r="S156" s="58">
        <f t="shared" si="38"/>
        <v>179.2</v>
      </c>
      <c r="T156" s="56">
        <v>4</v>
      </c>
      <c r="U156" s="56">
        <v>2</v>
      </c>
      <c r="V156" s="56"/>
      <c r="W156" s="56"/>
      <c r="X156" s="56"/>
      <c r="Y156" s="39">
        <f t="shared" si="39"/>
        <v>11.2</v>
      </c>
      <c r="Z156" s="56">
        <v>2</v>
      </c>
      <c r="AA156" s="57">
        <v>11.64</v>
      </c>
      <c r="AB156" s="40">
        <f t="shared" si="40"/>
        <v>179.2</v>
      </c>
      <c r="AC156" s="40">
        <f t="shared" si="41"/>
        <v>32</v>
      </c>
      <c r="AD156" s="56" t="s">
        <v>100</v>
      </c>
      <c r="AE156" s="39">
        <f t="shared" si="35"/>
        <v>6</v>
      </c>
      <c r="AF156" s="39">
        <v>6</v>
      </c>
      <c r="AG156" s="40"/>
      <c r="AH156" s="58">
        <v>92</v>
      </c>
      <c r="AI156" s="40">
        <f t="shared" si="44"/>
        <v>552</v>
      </c>
      <c r="AJ156" s="40"/>
      <c r="AK156" s="57">
        <f t="shared" si="48"/>
        <v>552</v>
      </c>
      <c r="AL156" s="56"/>
      <c r="AM156" s="56"/>
      <c r="AN156" s="56"/>
      <c r="AO156" s="56"/>
      <c r="AP156" s="40">
        <f>AQ156+AR156+AS156</f>
        <v>190</v>
      </c>
      <c r="AQ156" s="56">
        <v>90</v>
      </c>
      <c r="AR156" s="57">
        <v>100</v>
      </c>
      <c r="AS156" s="56"/>
      <c r="AT156" s="56"/>
      <c r="AU156" s="56"/>
      <c r="AV156" s="41">
        <f t="shared" si="46"/>
        <v>159</v>
      </c>
      <c r="AW156" s="58">
        <v>53</v>
      </c>
      <c r="AX156" s="41">
        <f t="shared" si="49"/>
        <v>53</v>
      </c>
      <c r="AY156" s="69">
        <f t="shared" si="50"/>
        <v>53</v>
      </c>
      <c r="AZ156" s="56"/>
      <c r="BA156" s="56">
        <v>106</v>
      </c>
      <c r="BB156" s="56"/>
      <c r="BC156" s="56"/>
      <c r="BD156" s="56"/>
      <c r="BE156" s="56"/>
      <c r="BF156" s="39">
        <f t="shared" si="42"/>
        <v>552</v>
      </c>
      <c r="BG156" s="57">
        <f t="shared" si="43"/>
        <v>92</v>
      </c>
      <c r="BH156" s="71" t="s">
        <v>125</v>
      </c>
      <c r="BJ156" s="60"/>
      <c r="BK156" s="60"/>
    </row>
    <row r="157" spans="1:63" s="59" customFormat="1" ht="18" customHeight="1" x14ac:dyDescent="0.25">
      <c r="A157" s="35">
        <v>153</v>
      </c>
      <c r="B157" s="56" t="s">
        <v>868</v>
      </c>
      <c r="C157" s="56" t="s">
        <v>869</v>
      </c>
      <c r="D157" s="56" t="s">
        <v>870</v>
      </c>
      <c r="E157" s="56" t="s">
        <v>820</v>
      </c>
      <c r="F157" s="56" t="s">
        <v>866</v>
      </c>
      <c r="G157" s="56" t="s">
        <v>103</v>
      </c>
      <c r="H157" s="56" t="s">
        <v>624</v>
      </c>
      <c r="I157" s="56" t="s">
        <v>867</v>
      </c>
      <c r="J157" s="35"/>
      <c r="K157" s="56"/>
      <c r="L157" s="37"/>
      <c r="M157" s="56" t="s">
        <v>871</v>
      </c>
      <c r="N157" s="56" t="s">
        <v>100</v>
      </c>
      <c r="O157" s="57">
        <v>32</v>
      </c>
      <c r="P157" s="57">
        <v>2.2999999999999998</v>
      </c>
      <c r="Q157" s="57">
        <v>3</v>
      </c>
      <c r="R157" s="57"/>
      <c r="S157" s="58">
        <f t="shared" si="38"/>
        <v>73.599999999999994</v>
      </c>
      <c r="T157" s="56">
        <v>4</v>
      </c>
      <c r="U157" s="56">
        <v>2</v>
      </c>
      <c r="V157" s="56"/>
      <c r="W157" s="56"/>
      <c r="X157" s="56"/>
      <c r="Y157" s="39">
        <f t="shared" si="39"/>
        <v>4.5999999999999996</v>
      </c>
      <c r="Z157" s="56">
        <v>2</v>
      </c>
      <c r="AA157" s="57">
        <v>11.64</v>
      </c>
      <c r="AB157" s="40">
        <f t="shared" si="40"/>
        <v>73.599999999999994</v>
      </c>
      <c r="AC157" s="40">
        <f t="shared" si="41"/>
        <v>32</v>
      </c>
      <c r="AD157" s="56" t="s">
        <v>100</v>
      </c>
      <c r="AE157" s="39">
        <f t="shared" si="35"/>
        <v>4</v>
      </c>
      <c r="AF157" s="39"/>
      <c r="AG157" s="40">
        <v>4</v>
      </c>
      <c r="AH157" s="58">
        <v>70</v>
      </c>
      <c r="AI157" s="40">
        <f t="shared" si="44"/>
        <v>280</v>
      </c>
      <c r="AJ157" s="40"/>
      <c r="AK157" s="57">
        <f t="shared" si="48"/>
        <v>280</v>
      </c>
      <c r="AL157" s="56"/>
      <c r="AM157" s="56"/>
      <c r="AN157" s="56"/>
      <c r="AO157" s="56"/>
      <c r="AP157" s="40"/>
      <c r="AQ157" s="56"/>
      <c r="AR157" s="57"/>
      <c r="AS157" s="56"/>
      <c r="AT157" s="56"/>
      <c r="AU157" s="56"/>
      <c r="AV157" s="41">
        <f t="shared" si="46"/>
        <v>34</v>
      </c>
      <c r="AW157" s="58">
        <v>34</v>
      </c>
      <c r="AX157" s="41">
        <f t="shared" si="49"/>
        <v>34</v>
      </c>
      <c r="AY157" s="69">
        <f t="shared" si="50"/>
        <v>34</v>
      </c>
      <c r="AZ157" s="56"/>
      <c r="BA157" s="56"/>
      <c r="BB157" s="56">
        <v>2</v>
      </c>
      <c r="BC157" s="56"/>
      <c r="BD157" s="56"/>
      <c r="BE157" s="56"/>
      <c r="BF157" s="39">
        <f t="shared" si="42"/>
        <v>280</v>
      </c>
      <c r="BG157" s="57">
        <f t="shared" si="43"/>
        <v>70</v>
      </c>
      <c r="BH157" s="71" t="s">
        <v>125</v>
      </c>
      <c r="BJ157" s="60"/>
      <c r="BK157" s="60"/>
    </row>
    <row r="158" spans="1:63" s="59" customFormat="1" ht="18" customHeight="1" x14ac:dyDescent="0.25">
      <c r="A158" s="35">
        <v>154</v>
      </c>
      <c r="B158" s="56" t="s">
        <v>872</v>
      </c>
      <c r="C158" s="56" t="s">
        <v>873</v>
      </c>
      <c r="D158" s="56" t="s">
        <v>870</v>
      </c>
      <c r="E158" s="56" t="s">
        <v>820</v>
      </c>
      <c r="F158" s="56" t="s">
        <v>874</v>
      </c>
      <c r="G158" s="56" t="s">
        <v>103</v>
      </c>
      <c r="H158" s="56" t="s">
        <v>455</v>
      </c>
      <c r="I158" s="56" t="s">
        <v>867</v>
      </c>
      <c r="J158" s="35" t="s">
        <v>121</v>
      </c>
      <c r="K158" s="56" t="s">
        <v>99</v>
      </c>
      <c r="L158" s="37" t="s">
        <v>485</v>
      </c>
      <c r="M158" s="56" t="s">
        <v>703</v>
      </c>
      <c r="N158" s="56" t="s">
        <v>100</v>
      </c>
      <c r="O158" s="57">
        <v>32</v>
      </c>
      <c r="P158" s="57">
        <v>4.5999999999999996</v>
      </c>
      <c r="Q158" s="57">
        <v>4</v>
      </c>
      <c r="R158" s="57"/>
      <c r="S158" s="58">
        <f t="shared" si="38"/>
        <v>147.19999999999999</v>
      </c>
      <c r="T158" s="56">
        <v>4</v>
      </c>
      <c r="U158" s="56">
        <v>2</v>
      </c>
      <c r="V158" s="56"/>
      <c r="W158" s="56"/>
      <c r="X158" s="56"/>
      <c r="Y158" s="39">
        <f t="shared" si="39"/>
        <v>9.1999999999999993</v>
      </c>
      <c r="Z158" s="56">
        <v>2</v>
      </c>
      <c r="AA158" s="57">
        <v>11.64</v>
      </c>
      <c r="AB158" s="40">
        <f t="shared" si="40"/>
        <v>147.19999999999999</v>
      </c>
      <c r="AC158" s="40">
        <f t="shared" si="41"/>
        <v>32</v>
      </c>
      <c r="AD158" s="56" t="s">
        <v>100</v>
      </c>
      <c r="AE158" s="39">
        <f t="shared" si="35"/>
        <v>6</v>
      </c>
      <c r="AF158" s="39">
        <v>6</v>
      </c>
      <c r="AG158" s="40"/>
      <c r="AH158" s="58">
        <v>110</v>
      </c>
      <c r="AI158" s="40">
        <f t="shared" si="44"/>
        <v>660</v>
      </c>
      <c r="AJ158" s="40"/>
      <c r="AK158" s="57">
        <f t="shared" si="48"/>
        <v>660</v>
      </c>
      <c r="AL158" s="56"/>
      <c r="AM158" s="56"/>
      <c r="AN158" s="56"/>
      <c r="AO158" s="56"/>
      <c r="AP158" s="40">
        <f>AQ158+AR158+AS158</f>
        <v>135</v>
      </c>
      <c r="AQ158" s="56"/>
      <c r="AR158" s="57">
        <v>135</v>
      </c>
      <c r="AS158" s="56"/>
      <c r="AT158" s="56"/>
      <c r="AU158" s="56"/>
      <c r="AV158" s="41">
        <f t="shared" si="46"/>
        <v>158</v>
      </c>
      <c r="AW158" s="58">
        <v>158</v>
      </c>
      <c r="AX158" s="41">
        <f t="shared" si="49"/>
        <v>158</v>
      </c>
      <c r="AY158" s="69">
        <f t="shared" si="50"/>
        <v>158</v>
      </c>
      <c r="AZ158" s="56"/>
      <c r="BA158" s="56"/>
      <c r="BB158" s="56"/>
      <c r="BC158" s="56"/>
      <c r="BD158" s="56"/>
      <c r="BE158" s="56"/>
      <c r="BF158" s="39">
        <f t="shared" si="42"/>
        <v>660</v>
      </c>
      <c r="BG158" s="57">
        <f t="shared" si="43"/>
        <v>110</v>
      </c>
      <c r="BH158" s="71" t="s">
        <v>125</v>
      </c>
      <c r="BJ158" s="60"/>
      <c r="BK158" s="60"/>
    </row>
    <row r="159" spans="1:63" s="59" customFormat="1" ht="18" customHeight="1" x14ac:dyDescent="0.25">
      <c r="A159" s="35">
        <v>155</v>
      </c>
      <c r="B159" s="56" t="s">
        <v>875</v>
      </c>
      <c r="C159" s="56" t="s">
        <v>876</v>
      </c>
      <c r="D159" s="56" t="s">
        <v>877</v>
      </c>
      <c r="E159" s="56" t="s">
        <v>820</v>
      </c>
      <c r="F159" s="56"/>
      <c r="G159" s="56" t="s">
        <v>103</v>
      </c>
      <c r="H159" s="56" t="s">
        <v>624</v>
      </c>
      <c r="I159" s="56" t="s">
        <v>137</v>
      </c>
      <c r="J159" s="35"/>
      <c r="K159" s="56"/>
      <c r="L159" s="37">
        <v>1870</v>
      </c>
      <c r="M159" s="56" t="s">
        <v>878</v>
      </c>
      <c r="N159" s="56" t="s">
        <v>879</v>
      </c>
      <c r="O159" s="57">
        <v>16</v>
      </c>
      <c r="P159" s="57">
        <v>3.1</v>
      </c>
      <c r="Q159" s="57"/>
      <c r="R159" s="57"/>
      <c r="S159" s="58">
        <f t="shared" si="38"/>
        <v>49.6</v>
      </c>
      <c r="T159" s="56"/>
      <c r="U159" s="56">
        <v>2</v>
      </c>
      <c r="V159" s="56"/>
      <c r="W159" s="56"/>
      <c r="X159" s="56"/>
      <c r="Y159" s="39">
        <f t="shared" si="39"/>
        <v>6.2</v>
      </c>
      <c r="Z159" s="56">
        <v>2</v>
      </c>
      <c r="AA159" s="56"/>
      <c r="AB159" s="40">
        <f t="shared" si="40"/>
        <v>49.6</v>
      </c>
      <c r="AC159" s="40">
        <f t="shared" si="41"/>
        <v>16</v>
      </c>
      <c r="AD159" s="56" t="s">
        <v>100</v>
      </c>
      <c r="AE159" s="39">
        <f t="shared" si="35"/>
        <v>3.5</v>
      </c>
      <c r="AF159" s="39"/>
      <c r="AG159" s="40">
        <v>3.5</v>
      </c>
      <c r="AH159" s="58">
        <v>20</v>
      </c>
      <c r="AI159" s="40">
        <f t="shared" si="44"/>
        <v>70</v>
      </c>
      <c r="AJ159" s="40"/>
      <c r="AK159" s="57">
        <f t="shared" si="48"/>
        <v>70</v>
      </c>
      <c r="AL159" s="56"/>
      <c r="AM159" s="56"/>
      <c r="AN159" s="56"/>
      <c r="AO159" s="56"/>
      <c r="AP159" s="40"/>
      <c r="AQ159" s="56"/>
      <c r="AR159" s="57"/>
      <c r="AS159" s="56"/>
      <c r="AT159" s="56"/>
      <c r="AU159" s="56"/>
      <c r="AV159" s="41"/>
      <c r="AW159" s="58"/>
      <c r="AX159" s="41"/>
      <c r="AY159" s="69"/>
      <c r="AZ159" s="56"/>
      <c r="BA159" s="56"/>
      <c r="BB159" s="56"/>
      <c r="BC159" s="56"/>
      <c r="BD159" s="56"/>
      <c r="BE159" s="56"/>
      <c r="BF159" s="39">
        <f t="shared" si="42"/>
        <v>70</v>
      </c>
      <c r="BG159" s="57">
        <f t="shared" si="43"/>
        <v>20</v>
      </c>
      <c r="BH159" s="71" t="s">
        <v>125</v>
      </c>
      <c r="BJ159" s="60"/>
      <c r="BK159" s="60"/>
    </row>
    <row r="160" spans="1:63" s="59" customFormat="1" ht="18" customHeight="1" x14ac:dyDescent="0.25">
      <c r="A160" s="35">
        <v>156</v>
      </c>
      <c r="B160" s="56" t="s">
        <v>880</v>
      </c>
      <c r="C160" s="56" t="s">
        <v>881</v>
      </c>
      <c r="D160" s="56" t="s">
        <v>826</v>
      </c>
      <c r="E160" s="56" t="s">
        <v>820</v>
      </c>
      <c r="F160" s="56" t="s">
        <v>882</v>
      </c>
      <c r="G160" s="56" t="s">
        <v>103</v>
      </c>
      <c r="H160" s="56" t="s">
        <v>455</v>
      </c>
      <c r="I160" s="56" t="s">
        <v>619</v>
      </c>
      <c r="J160" s="35" t="s">
        <v>149</v>
      </c>
      <c r="K160" s="56" t="s">
        <v>115</v>
      </c>
      <c r="L160" s="37" t="s">
        <v>378</v>
      </c>
      <c r="M160" s="56" t="s">
        <v>883</v>
      </c>
      <c r="N160" s="56" t="s">
        <v>100</v>
      </c>
      <c r="O160" s="57">
        <v>25</v>
      </c>
      <c r="P160" s="57">
        <v>3.6</v>
      </c>
      <c r="Q160" s="57">
        <v>3</v>
      </c>
      <c r="R160" s="57"/>
      <c r="S160" s="58">
        <f t="shared" si="38"/>
        <v>90</v>
      </c>
      <c r="T160" s="56">
        <v>4</v>
      </c>
      <c r="U160" s="56">
        <v>2</v>
      </c>
      <c r="V160" s="56"/>
      <c r="W160" s="56"/>
      <c r="X160" s="56"/>
      <c r="Y160" s="39">
        <f t="shared" si="39"/>
        <v>7.2</v>
      </c>
      <c r="Z160" s="56">
        <v>2</v>
      </c>
      <c r="AA160" s="56"/>
      <c r="AB160" s="40">
        <f t="shared" si="40"/>
        <v>90</v>
      </c>
      <c r="AC160" s="40">
        <f t="shared" si="41"/>
        <v>25</v>
      </c>
      <c r="AD160" s="56" t="s">
        <v>100</v>
      </c>
      <c r="AE160" s="39">
        <f t="shared" si="35"/>
        <v>4</v>
      </c>
      <c r="AF160" s="39">
        <v>4</v>
      </c>
      <c r="AG160" s="40"/>
      <c r="AH160" s="58">
        <v>30</v>
      </c>
      <c r="AI160" s="40">
        <f t="shared" si="44"/>
        <v>120</v>
      </c>
      <c r="AJ160" s="40"/>
      <c r="AK160" s="57">
        <f t="shared" si="48"/>
        <v>120</v>
      </c>
      <c r="AL160" s="56"/>
      <c r="AM160" s="56"/>
      <c r="AN160" s="56"/>
      <c r="AO160" s="56"/>
      <c r="AP160" s="40">
        <f>AQ160+AR160+AS160</f>
        <v>33.299999999999997</v>
      </c>
      <c r="AQ160" s="56"/>
      <c r="AR160" s="57">
        <v>33.299999999999997</v>
      </c>
      <c r="AS160" s="56"/>
      <c r="AT160" s="56"/>
      <c r="AU160" s="56"/>
      <c r="AV160" s="41">
        <f>AW160+AZ160+BA160</f>
        <v>33.299999999999997</v>
      </c>
      <c r="AW160" s="58">
        <v>33.299999999999997</v>
      </c>
      <c r="AX160" s="41">
        <f>AW160</f>
        <v>33.299999999999997</v>
      </c>
      <c r="AY160" s="69">
        <f>AW160</f>
        <v>33.299999999999997</v>
      </c>
      <c r="AZ160" s="56"/>
      <c r="BA160" s="56"/>
      <c r="BB160" s="56"/>
      <c r="BC160" s="56"/>
      <c r="BD160" s="56"/>
      <c r="BE160" s="56"/>
      <c r="BF160" s="39">
        <f t="shared" si="42"/>
        <v>120</v>
      </c>
      <c r="BG160" s="57">
        <f t="shared" si="43"/>
        <v>30</v>
      </c>
      <c r="BH160" s="71" t="s">
        <v>125</v>
      </c>
      <c r="BJ160" s="60"/>
      <c r="BK160" s="60"/>
    </row>
    <row r="161" spans="1:63" s="59" customFormat="1" ht="18" customHeight="1" x14ac:dyDescent="0.25">
      <c r="A161" s="35">
        <v>157</v>
      </c>
      <c r="B161" s="56" t="s">
        <v>884</v>
      </c>
      <c r="C161" s="56" t="s">
        <v>885</v>
      </c>
      <c r="D161" s="56" t="s">
        <v>877</v>
      </c>
      <c r="E161" s="56" t="s">
        <v>820</v>
      </c>
      <c r="F161" s="56" t="s">
        <v>886</v>
      </c>
      <c r="G161" s="56" t="s">
        <v>103</v>
      </c>
      <c r="H161" s="56" t="s">
        <v>455</v>
      </c>
      <c r="I161" s="56" t="s">
        <v>619</v>
      </c>
      <c r="J161" s="35" t="s">
        <v>149</v>
      </c>
      <c r="K161" s="56" t="s">
        <v>115</v>
      </c>
      <c r="L161" s="37" t="s">
        <v>593</v>
      </c>
      <c r="M161" s="56" t="s">
        <v>364</v>
      </c>
      <c r="N161" s="56" t="s">
        <v>100</v>
      </c>
      <c r="O161" s="57">
        <v>22</v>
      </c>
      <c r="P161" s="57">
        <v>5.6</v>
      </c>
      <c r="Q161" s="57">
        <v>5</v>
      </c>
      <c r="R161" s="57"/>
      <c r="S161" s="58">
        <f t="shared" si="38"/>
        <v>123.19999999999999</v>
      </c>
      <c r="T161" s="56">
        <v>4</v>
      </c>
      <c r="U161" s="56">
        <v>2</v>
      </c>
      <c r="V161" s="56"/>
      <c r="W161" s="56"/>
      <c r="X161" s="56"/>
      <c r="Y161" s="39">
        <f t="shared" si="39"/>
        <v>11.2</v>
      </c>
      <c r="Z161" s="56">
        <v>2</v>
      </c>
      <c r="AA161" s="56"/>
      <c r="AB161" s="40">
        <f t="shared" si="40"/>
        <v>123.19999999999999</v>
      </c>
      <c r="AC161" s="40">
        <f t="shared" si="41"/>
        <v>22</v>
      </c>
      <c r="AD161" s="56" t="s">
        <v>101</v>
      </c>
      <c r="AE161" s="39">
        <f t="shared" si="35"/>
        <v>7</v>
      </c>
      <c r="AF161" s="39">
        <v>7</v>
      </c>
      <c r="AG161" s="40"/>
      <c r="AH161" s="58">
        <v>35</v>
      </c>
      <c r="AI161" s="40">
        <f t="shared" si="44"/>
        <v>245</v>
      </c>
      <c r="AJ161" s="39">
        <f>AE161*AH161</f>
        <v>245</v>
      </c>
      <c r="AK161" s="57"/>
      <c r="AL161" s="56"/>
      <c r="AM161" s="56"/>
      <c r="AN161" s="56"/>
      <c r="AO161" s="56"/>
      <c r="AP161" s="40">
        <f>AQ161+AR161+AS161</f>
        <v>15</v>
      </c>
      <c r="AQ161" s="56"/>
      <c r="AR161" s="57">
        <v>15</v>
      </c>
      <c r="AS161" s="56"/>
      <c r="AT161" s="56"/>
      <c r="AU161" s="56"/>
      <c r="AV161" s="41">
        <f>AW161+AZ161+BA161</f>
        <v>30.5</v>
      </c>
      <c r="AW161" s="58">
        <v>30.5</v>
      </c>
      <c r="AX161" s="41">
        <f>AW161</f>
        <v>30.5</v>
      </c>
      <c r="AY161" s="69">
        <f>AW161</f>
        <v>30.5</v>
      </c>
      <c r="AZ161" s="56"/>
      <c r="BA161" s="56"/>
      <c r="BB161" s="56"/>
      <c r="BC161" s="56"/>
      <c r="BD161" s="56"/>
      <c r="BE161" s="56"/>
      <c r="BF161" s="39">
        <f t="shared" si="42"/>
        <v>245</v>
      </c>
      <c r="BG161" s="57">
        <f t="shared" si="43"/>
        <v>35</v>
      </c>
      <c r="BH161" s="71" t="s">
        <v>125</v>
      </c>
      <c r="BJ161" s="60"/>
      <c r="BK161" s="60"/>
    </row>
    <row r="162" spans="1:63" s="59" customFormat="1" ht="18" customHeight="1" x14ac:dyDescent="0.25">
      <c r="A162" s="35">
        <v>158</v>
      </c>
      <c r="B162" s="56" t="s">
        <v>887</v>
      </c>
      <c r="C162" s="56" t="s">
        <v>888</v>
      </c>
      <c r="D162" s="56" t="s">
        <v>853</v>
      </c>
      <c r="E162" s="56" t="s">
        <v>820</v>
      </c>
      <c r="F162" s="56" t="s">
        <v>466</v>
      </c>
      <c r="G162" s="56" t="s">
        <v>103</v>
      </c>
      <c r="H162" s="56" t="s">
        <v>624</v>
      </c>
      <c r="I162" s="56" t="s">
        <v>889</v>
      </c>
      <c r="J162" s="56"/>
      <c r="K162" s="56"/>
      <c r="L162" s="37"/>
      <c r="M162" s="56" t="s">
        <v>147</v>
      </c>
      <c r="N162" s="56" t="s">
        <v>100</v>
      </c>
      <c r="O162" s="57">
        <v>20</v>
      </c>
      <c r="P162" s="57">
        <v>1.8</v>
      </c>
      <c r="Q162" s="57">
        <v>3</v>
      </c>
      <c r="R162" s="57"/>
      <c r="S162" s="58">
        <f t="shared" si="38"/>
        <v>36</v>
      </c>
      <c r="T162" s="56">
        <v>4</v>
      </c>
      <c r="U162" s="56">
        <v>2</v>
      </c>
      <c r="V162" s="56"/>
      <c r="W162" s="56"/>
      <c r="X162" s="56"/>
      <c r="Y162" s="39">
        <f t="shared" si="39"/>
        <v>3.6</v>
      </c>
      <c r="Z162" s="56">
        <v>2</v>
      </c>
      <c r="AA162" s="56"/>
      <c r="AB162" s="40">
        <f t="shared" si="40"/>
        <v>36</v>
      </c>
      <c r="AC162" s="40">
        <f t="shared" si="41"/>
        <v>20</v>
      </c>
      <c r="AD162" s="56" t="s">
        <v>100</v>
      </c>
      <c r="AE162" s="39">
        <f t="shared" si="35"/>
        <v>4</v>
      </c>
      <c r="AF162" s="39"/>
      <c r="AG162" s="40">
        <v>4</v>
      </c>
      <c r="AH162" s="58">
        <v>20</v>
      </c>
      <c r="AI162" s="40">
        <f t="shared" si="44"/>
        <v>80</v>
      </c>
      <c r="AJ162" s="40"/>
      <c r="AK162" s="57">
        <f>AE162*AH162-AJ162-AL162-AM162</f>
        <v>80</v>
      </c>
      <c r="AL162" s="56"/>
      <c r="AM162" s="56"/>
      <c r="AN162" s="56"/>
      <c r="AO162" s="56"/>
      <c r="AP162" s="40"/>
      <c r="AQ162" s="56"/>
      <c r="AR162" s="57"/>
      <c r="AS162" s="56"/>
      <c r="AT162" s="56"/>
      <c r="AU162" s="56"/>
      <c r="AV162" s="41"/>
      <c r="AW162" s="58"/>
      <c r="AX162" s="41"/>
      <c r="AY162" s="69"/>
      <c r="AZ162" s="56"/>
      <c r="BA162" s="56"/>
      <c r="BB162" s="56"/>
      <c r="BC162" s="56"/>
      <c r="BD162" s="56"/>
      <c r="BE162" s="56"/>
      <c r="BF162" s="39">
        <f t="shared" si="42"/>
        <v>80</v>
      </c>
      <c r="BG162" s="57">
        <f t="shared" si="43"/>
        <v>20</v>
      </c>
      <c r="BH162" s="71" t="s">
        <v>125</v>
      </c>
      <c r="BJ162" s="60"/>
      <c r="BK162" s="60"/>
    </row>
    <row r="163" spans="1:63" s="59" customFormat="1" ht="33.6" customHeight="1" x14ac:dyDescent="0.25">
      <c r="A163" s="35">
        <v>159</v>
      </c>
      <c r="B163" s="56" t="s">
        <v>890</v>
      </c>
      <c r="C163" s="56" t="s">
        <v>891</v>
      </c>
      <c r="D163" s="56" t="s">
        <v>853</v>
      </c>
      <c r="E163" s="56" t="s">
        <v>820</v>
      </c>
      <c r="F163" s="56" t="s">
        <v>892</v>
      </c>
      <c r="G163" s="56" t="s">
        <v>103</v>
      </c>
      <c r="H163" s="56" t="s">
        <v>455</v>
      </c>
      <c r="I163" s="56" t="s">
        <v>889</v>
      </c>
      <c r="J163" s="56"/>
      <c r="K163" s="56" t="s">
        <v>110</v>
      </c>
      <c r="L163" s="37" t="s">
        <v>893</v>
      </c>
      <c r="M163" s="56" t="s">
        <v>142</v>
      </c>
      <c r="N163" s="61" t="s">
        <v>113</v>
      </c>
      <c r="O163" s="57">
        <v>18</v>
      </c>
      <c r="P163" s="57">
        <v>4.5999999999999996</v>
      </c>
      <c r="Q163" s="57">
        <v>4</v>
      </c>
      <c r="R163" s="57"/>
      <c r="S163" s="58">
        <f t="shared" si="38"/>
        <v>82.8</v>
      </c>
      <c r="T163" s="56">
        <v>4</v>
      </c>
      <c r="U163" s="56">
        <v>2</v>
      </c>
      <c r="V163" s="56"/>
      <c r="W163" s="56"/>
      <c r="X163" s="56"/>
      <c r="Y163" s="39">
        <f t="shared" si="39"/>
        <v>9.1999999999999993</v>
      </c>
      <c r="Z163" s="56">
        <v>2</v>
      </c>
      <c r="AA163" s="56"/>
      <c r="AB163" s="40">
        <f t="shared" si="40"/>
        <v>82.8</v>
      </c>
      <c r="AC163" s="40">
        <f t="shared" si="41"/>
        <v>18</v>
      </c>
      <c r="AD163" s="61" t="s">
        <v>894</v>
      </c>
      <c r="AE163" s="39">
        <f t="shared" si="35"/>
        <v>5</v>
      </c>
      <c r="AF163" s="39">
        <v>5</v>
      </c>
      <c r="AG163" s="40"/>
      <c r="AH163" s="58">
        <v>20</v>
      </c>
      <c r="AI163" s="40">
        <f t="shared" si="44"/>
        <v>100</v>
      </c>
      <c r="AJ163" s="48">
        <v>50</v>
      </c>
      <c r="AK163" s="62">
        <v>50</v>
      </c>
      <c r="AL163" s="56"/>
      <c r="AM163" s="56"/>
      <c r="AN163" s="56"/>
      <c r="AO163" s="56"/>
      <c r="AP163" s="40">
        <f>AQ163+AR163+AS163</f>
        <v>12</v>
      </c>
      <c r="AQ163" s="56"/>
      <c r="AR163" s="57">
        <v>12</v>
      </c>
      <c r="AS163" s="56"/>
      <c r="AT163" s="56"/>
      <c r="AU163" s="56"/>
      <c r="AV163" s="78">
        <f>AW163+AZ163+BA163</f>
        <v>20.8</v>
      </c>
      <c r="AW163" s="63">
        <v>20.8</v>
      </c>
      <c r="AX163" s="41">
        <f>AW163</f>
        <v>20.8</v>
      </c>
      <c r="AY163" s="69">
        <f>AW163</f>
        <v>20.8</v>
      </c>
      <c r="AZ163" s="56"/>
      <c r="BA163" s="56"/>
      <c r="BB163" s="56"/>
      <c r="BC163" s="56"/>
      <c r="BD163" s="56"/>
      <c r="BE163" s="56"/>
      <c r="BF163" s="39">
        <f t="shared" si="42"/>
        <v>100</v>
      </c>
      <c r="BG163" s="57">
        <f t="shared" si="43"/>
        <v>20</v>
      </c>
      <c r="BH163" s="71" t="s">
        <v>125</v>
      </c>
      <c r="BJ163" s="60"/>
      <c r="BK163" s="60"/>
    </row>
    <row r="164" spans="1:63" s="59" customFormat="1" ht="18" customHeight="1" x14ac:dyDescent="0.25">
      <c r="A164" s="35">
        <v>160</v>
      </c>
      <c r="B164" s="56" t="s">
        <v>895</v>
      </c>
      <c r="C164" s="56" t="s">
        <v>896</v>
      </c>
      <c r="D164" s="56" t="s">
        <v>897</v>
      </c>
      <c r="E164" s="56" t="s">
        <v>820</v>
      </c>
      <c r="F164" s="56" t="s">
        <v>898</v>
      </c>
      <c r="G164" s="56" t="s">
        <v>103</v>
      </c>
      <c r="H164" s="56" t="s">
        <v>624</v>
      </c>
      <c r="I164" s="56" t="s">
        <v>899</v>
      </c>
      <c r="J164" s="56"/>
      <c r="K164" s="56"/>
      <c r="L164" s="37"/>
      <c r="M164" s="56">
        <v>7</v>
      </c>
      <c r="N164" s="56" t="s">
        <v>100</v>
      </c>
      <c r="O164" s="57">
        <v>7</v>
      </c>
      <c r="P164" s="57">
        <v>3</v>
      </c>
      <c r="Q164" s="57"/>
      <c r="R164" s="57"/>
      <c r="S164" s="58">
        <f t="shared" si="38"/>
        <v>21</v>
      </c>
      <c r="T164" s="56"/>
      <c r="U164" s="56">
        <v>2</v>
      </c>
      <c r="V164" s="56"/>
      <c r="W164" s="56"/>
      <c r="X164" s="56"/>
      <c r="Y164" s="39">
        <f t="shared" si="39"/>
        <v>6</v>
      </c>
      <c r="Z164" s="56">
        <v>2</v>
      </c>
      <c r="AA164" s="56"/>
      <c r="AB164" s="40">
        <f t="shared" si="40"/>
        <v>21</v>
      </c>
      <c r="AC164" s="40">
        <f t="shared" si="41"/>
        <v>7</v>
      </c>
      <c r="AD164" s="56" t="s">
        <v>100</v>
      </c>
      <c r="AE164" s="39">
        <f t="shared" si="35"/>
        <v>3.5</v>
      </c>
      <c r="AF164" s="39"/>
      <c r="AG164" s="40">
        <v>3.5</v>
      </c>
      <c r="AH164" s="58">
        <v>20</v>
      </c>
      <c r="AI164" s="40">
        <f t="shared" si="44"/>
        <v>70</v>
      </c>
      <c r="AJ164" s="40"/>
      <c r="AK164" s="57">
        <f t="shared" ref="AK164:AK184" si="51">AE164*AH164-AJ164-AL164-AM164</f>
        <v>70</v>
      </c>
      <c r="AL164" s="56"/>
      <c r="AM164" s="56"/>
      <c r="AN164" s="56"/>
      <c r="AO164" s="56"/>
      <c r="AP164" s="40"/>
      <c r="AQ164" s="56"/>
      <c r="AR164" s="57"/>
      <c r="AS164" s="56"/>
      <c r="AT164" s="56"/>
      <c r="AU164" s="56"/>
      <c r="AV164" s="41"/>
      <c r="AW164" s="58"/>
      <c r="AX164" s="41"/>
      <c r="AY164" s="69"/>
      <c r="AZ164" s="56"/>
      <c r="BA164" s="56"/>
      <c r="BB164" s="56"/>
      <c r="BC164" s="56"/>
      <c r="BD164" s="56"/>
      <c r="BE164" s="56"/>
      <c r="BF164" s="39">
        <f t="shared" si="42"/>
        <v>70</v>
      </c>
      <c r="BG164" s="57">
        <f t="shared" si="43"/>
        <v>20</v>
      </c>
      <c r="BH164" s="71" t="s">
        <v>125</v>
      </c>
      <c r="BJ164" s="60"/>
      <c r="BK164" s="60"/>
    </row>
    <row r="165" spans="1:63" s="59" customFormat="1" ht="18" customHeight="1" x14ac:dyDescent="0.25">
      <c r="A165" s="35">
        <v>161</v>
      </c>
      <c r="B165" s="56" t="s">
        <v>900</v>
      </c>
      <c r="C165" s="56" t="s">
        <v>901</v>
      </c>
      <c r="D165" s="56" t="s">
        <v>902</v>
      </c>
      <c r="E165" s="56" t="s">
        <v>820</v>
      </c>
      <c r="F165" s="56" t="s">
        <v>466</v>
      </c>
      <c r="G165" s="56" t="s">
        <v>103</v>
      </c>
      <c r="H165" s="56" t="s">
        <v>624</v>
      </c>
      <c r="I165" s="56" t="s">
        <v>792</v>
      </c>
      <c r="J165" s="56"/>
      <c r="K165" s="56"/>
      <c r="L165" s="37"/>
      <c r="M165" s="56">
        <v>10</v>
      </c>
      <c r="N165" s="56" t="s">
        <v>756</v>
      </c>
      <c r="O165" s="57">
        <v>10</v>
      </c>
      <c r="P165" s="57">
        <v>1.2</v>
      </c>
      <c r="Q165" s="57"/>
      <c r="R165" s="57"/>
      <c r="S165" s="58">
        <f t="shared" si="38"/>
        <v>12</v>
      </c>
      <c r="T165" s="56"/>
      <c r="U165" s="56">
        <v>2</v>
      </c>
      <c r="V165" s="56"/>
      <c r="W165" s="56"/>
      <c r="X165" s="56"/>
      <c r="Y165" s="39">
        <f t="shared" si="39"/>
        <v>2.4</v>
      </c>
      <c r="Z165" s="56">
        <v>2</v>
      </c>
      <c r="AA165" s="56"/>
      <c r="AB165" s="40">
        <f t="shared" si="40"/>
        <v>12</v>
      </c>
      <c r="AC165" s="40">
        <f t="shared" si="41"/>
        <v>10</v>
      </c>
      <c r="AD165" s="56" t="s">
        <v>100</v>
      </c>
      <c r="AE165" s="39">
        <f t="shared" si="35"/>
        <v>1.2</v>
      </c>
      <c r="AF165" s="39"/>
      <c r="AG165" s="40">
        <v>1.2</v>
      </c>
      <c r="AH165" s="58">
        <v>20</v>
      </c>
      <c r="AI165" s="40">
        <f t="shared" si="44"/>
        <v>24</v>
      </c>
      <c r="AJ165" s="40"/>
      <c r="AK165" s="57">
        <f t="shared" si="51"/>
        <v>24</v>
      </c>
      <c r="AL165" s="56"/>
      <c r="AM165" s="56"/>
      <c r="AN165" s="56"/>
      <c r="AO165" s="56"/>
      <c r="AP165" s="40"/>
      <c r="AQ165" s="56"/>
      <c r="AR165" s="57"/>
      <c r="AS165" s="56"/>
      <c r="AT165" s="56"/>
      <c r="AU165" s="56"/>
      <c r="AV165" s="41"/>
      <c r="AW165" s="58"/>
      <c r="AX165" s="41"/>
      <c r="AY165" s="69"/>
      <c r="AZ165" s="56"/>
      <c r="BA165" s="56"/>
      <c r="BB165" s="56"/>
      <c r="BC165" s="56"/>
      <c r="BD165" s="56"/>
      <c r="BE165" s="56"/>
      <c r="BF165" s="39">
        <f t="shared" si="42"/>
        <v>24</v>
      </c>
      <c r="BG165" s="57">
        <f t="shared" si="43"/>
        <v>20</v>
      </c>
      <c r="BH165" s="71" t="s">
        <v>125</v>
      </c>
      <c r="BJ165" s="60"/>
      <c r="BK165" s="60"/>
    </row>
    <row r="166" spans="1:63" s="59" customFormat="1" ht="18" customHeight="1" x14ac:dyDescent="0.25">
      <c r="A166" s="35">
        <v>162</v>
      </c>
      <c r="B166" s="56" t="s">
        <v>903</v>
      </c>
      <c r="C166" s="56" t="s">
        <v>904</v>
      </c>
      <c r="D166" s="56" t="s">
        <v>905</v>
      </c>
      <c r="E166" s="56" t="s">
        <v>820</v>
      </c>
      <c r="F166" s="56" t="s">
        <v>466</v>
      </c>
      <c r="G166" s="56" t="s">
        <v>103</v>
      </c>
      <c r="H166" s="56" t="s">
        <v>624</v>
      </c>
      <c r="I166" s="56" t="s">
        <v>792</v>
      </c>
      <c r="J166" s="56"/>
      <c r="K166" s="56"/>
      <c r="L166" s="37">
        <v>1874</v>
      </c>
      <c r="M166" s="56" t="s">
        <v>906</v>
      </c>
      <c r="N166" s="56" t="s">
        <v>756</v>
      </c>
      <c r="O166" s="57">
        <v>17</v>
      </c>
      <c r="P166" s="57">
        <v>1.1000000000000001</v>
      </c>
      <c r="Q166" s="57"/>
      <c r="R166" s="57"/>
      <c r="S166" s="58">
        <f t="shared" si="38"/>
        <v>18.700000000000003</v>
      </c>
      <c r="T166" s="56"/>
      <c r="U166" s="56">
        <v>2</v>
      </c>
      <c r="V166" s="56"/>
      <c r="W166" s="56"/>
      <c r="X166" s="56"/>
      <c r="Y166" s="39">
        <f t="shared" si="39"/>
        <v>2.2000000000000002</v>
      </c>
      <c r="Z166" s="56">
        <v>2</v>
      </c>
      <c r="AA166" s="56"/>
      <c r="AB166" s="40">
        <f t="shared" si="40"/>
        <v>18.700000000000003</v>
      </c>
      <c r="AC166" s="40">
        <f t="shared" si="41"/>
        <v>17</v>
      </c>
      <c r="AD166" s="56" t="s">
        <v>100</v>
      </c>
      <c r="AE166" s="39">
        <f t="shared" si="35"/>
        <v>1.1000000000000001</v>
      </c>
      <c r="AF166" s="39"/>
      <c r="AG166" s="40">
        <v>1.1000000000000001</v>
      </c>
      <c r="AH166" s="58">
        <v>20</v>
      </c>
      <c r="AI166" s="40">
        <f t="shared" si="44"/>
        <v>22</v>
      </c>
      <c r="AJ166" s="40"/>
      <c r="AK166" s="57">
        <f t="shared" si="51"/>
        <v>22</v>
      </c>
      <c r="AL166" s="56"/>
      <c r="AM166" s="56"/>
      <c r="AN166" s="56"/>
      <c r="AO166" s="56"/>
      <c r="AP166" s="40"/>
      <c r="AQ166" s="56"/>
      <c r="AR166" s="57"/>
      <c r="AS166" s="56"/>
      <c r="AT166" s="56"/>
      <c r="AU166" s="56"/>
      <c r="AV166" s="41"/>
      <c r="AW166" s="58"/>
      <c r="AX166" s="41"/>
      <c r="AY166" s="69"/>
      <c r="AZ166" s="56"/>
      <c r="BA166" s="56"/>
      <c r="BB166" s="56"/>
      <c r="BC166" s="56"/>
      <c r="BD166" s="56"/>
      <c r="BE166" s="56"/>
      <c r="BF166" s="39">
        <f t="shared" si="42"/>
        <v>22</v>
      </c>
      <c r="BG166" s="57">
        <f t="shared" si="43"/>
        <v>20</v>
      </c>
      <c r="BH166" s="71" t="s">
        <v>125</v>
      </c>
      <c r="BJ166" s="60"/>
      <c r="BK166" s="60"/>
    </row>
    <row r="167" spans="1:63" s="59" customFormat="1" ht="18" customHeight="1" x14ac:dyDescent="0.25">
      <c r="A167" s="35">
        <v>163</v>
      </c>
      <c r="B167" s="56" t="s">
        <v>907</v>
      </c>
      <c r="C167" s="56" t="s">
        <v>908</v>
      </c>
      <c r="D167" s="56" t="s">
        <v>865</v>
      </c>
      <c r="E167" s="56" t="s">
        <v>820</v>
      </c>
      <c r="F167" s="56" t="s">
        <v>466</v>
      </c>
      <c r="G167" s="56" t="s">
        <v>103</v>
      </c>
      <c r="H167" s="56" t="s">
        <v>455</v>
      </c>
      <c r="I167" s="56" t="s">
        <v>792</v>
      </c>
      <c r="J167" s="35" t="s">
        <v>149</v>
      </c>
      <c r="K167" s="56" t="s">
        <v>115</v>
      </c>
      <c r="L167" s="37" t="s">
        <v>893</v>
      </c>
      <c r="M167" s="56">
        <v>10</v>
      </c>
      <c r="N167" s="56" t="s">
        <v>100</v>
      </c>
      <c r="O167" s="57">
        <v>10</v>
      </c>
      <c r="P167" s="57">
        <v>4.5999999999999996</v>
      </c>
      <c r="Q167" s="57">
        <v>4</v>
      </c>
      <c r="R167" s="57"/>
      <c r="S167" s="58">
        <f t="shared" si="38"/>
        <v>46</v>
      </c>
      <c r="T167" s="56">
        <v>4</v>
      </c>
      <c r="U167" s="56">
        <v>2</v>
      </c>
      <c r="V167" s="56"/>
      <c r="W167" s="56"/>
      <c r="X167" s="56"/>
      <c r="Y167" s="39">
        <f t="shared" si="39"/>
        <v>9.1999999999999993</v>
      </c>
      <c r="Z167" s="56">
        <v>2</v>
      </c>
      <c r="AA167" s="56"/>
      <c r="AB167" s="40">
        <f t="shared" si="40"/>
        <v>46</v>
      </c>
      <c r="AC167" s="40">
        <f t="shared" si="41"/>
        <v>10</v>
      </c>
      <c r="AD167" s="56" t="s">
        <v>100</v>
      </c>
      <c r="AE167" s="39">
        <f t="shared" si="35"/>
        <v>5</v>
      </c>
      <c r="AF167" s="39">
        <v>5</v>
      </c>
      <c r="AG167" s="40"/>
      <c r="AH167" s="58">
        <v>20</v>
      </c>
      <c r="AI167" s="40">
        <f t="shared" si="44"/>
        <v>100</v>
      </c>
      <c r="AJ167" s="40"/>
      <c r="AK167" s="57">
        <f t="shared" si="51"/>
        <v>100</v>
      </c>
      <c r="AL167" s="56"/>
      <c r="AM167" s="56"/>
      <c r="AN167" s="56"/>
      <c r="AO167" s="56"/>
      <c r="AP167" s="40">
        <f>AQ167+AR167+AS167</f>
        <v>15</v>
      </c>
      <c r="AQ167" s="56"/>
      <c r="AR167" s="57">
        <v>15</v>
      </c>
      <c r="AS167" s="56"/>
      <c r="AT167" s="56"/>
      <c r="AU167" s="56"/>
      <c r="AV167" s="78">
        <f t="shared" ref="AV167:AV176" si="52">AW167+AZ167+BA167</f>
        <v>36.799999999999997</v>
      </c>
      <c r="AW167" s="63">
        <v>36.799999999999997</v>
      </c>
      <c r="AX167" s="41">
        <f t="shared" ref="AX167:AX176" si="53">AW167</f>
        <v>36.799999999999997</v>
      </c>
      <c r="AY167" s="69">
        <f t="shared" ref="AY167:AY176" si="54">AW167</f>
        <v>36.799999999999997</v>
      </c>
      <c r="AZ167" s="56"/>
      <c r="BA167" s="56"/>
      <c r="BB167" s="56"/>
      <c r="BC167" s="56"/>
      <c r="BD167" s="56"/>
      <c r="BE167" s="56"/>
      <c r="BF167" s="39">
        <f t="shared" si="42"/>
        <v>100</v>
      </c>
      <c r="BG167" s="57">
        <f t="shared" si="43"/>
        <v>20</v>
      </c>
      <c r="BH167" s="71" t="s">
        <v>125</v>
      </c>
      <c r="BJ167" s="60"/>
      <c r="BK167" s="60"/>
    </row>
    <row r="168" spans="1:63" s="59" customFormat="1" ht="18" customHeight="1" x14ac:dyDescent="0.25">
      <c r="A168" s="35">
        <v>164</v>
      </c>
      <c r="B168" s="56" t="s">
        <v>909</v>
      </c>
      <c r="C168" s="56" t="s">
        <v>910</v>
      </c>
      <c r="D168" s="56" t="s">
        <v>911</v>
      </c>
      <c r="E168" s="56" t="s">
        <v>820</v>
      </c>
      <c r="F168" s="56" t="s">
        <v>912</v>
      </c>
      <c r="G168" s="56" t="s">
        <v>103</v>
      </c>
      <c r="H168" s="56" t="s">
        <v>461</v>
      </c>
      <c r="I168" s="56" t="s">
        <v>792</v>
      </c>
      <c r="J168" s="35" t="s">
        <v>149</v>
      </c>
      <c r="K168" s="56" t="s">
        <v>115</v>
      </c>
      <c r="L168" s="37" t="s">
        <v>893</v>
      </c>
      <c r="M168" s="56">
        <v>10</v>
      </c>
      <c r="N168" s="56" t="s">
        <v>100</v>
      </c>
      <c r="O168" s="57">
        <v>10</v>
      </c>
      <c r="P168" s="57">
        <v>3.6</v>
      </c>
      <c r="Q168" s="57">
        <v>3</v>
      </c>
      <c r="R168" s="57"/>
      <c r="S168" s="58">
        <f t="shared" si="38"/>
        <v>36</v>
      </c>
      <c r="T168" s="56">
        <v>4</v>
      </c>
      <c r="U168" s="56">
        <v>2</v>
      </c>
      <c r="V168" s="56"/>
      <c r="W168" s="56"/>
      <c r="X168" s="56"/>
      <c r="Y168" s="39">
        <f t="shared" si="39"/>
        <v>7.2</v>
      </c>
      <c r="Z168" s="56">
        <v>2</v>
      </c>
      <c r="AA168" s="56"/>
      <c r="AB168" s="40">
        <f t="shared" si="40"/>
        <v>36</v>
      </c>
      <c r="AC168" s="40">
        <f t="shared" si="41"/>
        <v>10</v>
      </c>
      <c r="AD168" s="56" t="s">
        <v>100</v>
      </c>
      <c r="AE168" s="39">
        <f t="shared" si="35"/>
        <v>4</v>
      </c>
      <c r="AF168" s="39">
        <v>4</v>
      </c>
      <c r="AG168" s="40"/>
      <c r="AH168" s="58">
        <v>20</v>
      </c>
      <c r="AI168" s="40">
        <f t="shared" si="44"/>
        <v>80</v>
      </c>
      <c r="AJ168" s="40"/>
      <c r="AK168" s="57">
        <f t="shared" si="51"/>
        <v>80</v>
      </c>
      <c r="AL168" s="56"/>
      <c r="AM168" s="56"/>
      <c r="AN168" s="56"/>
      <c r="AO168" s="56"/>
      <c r="AP168" s="40">
        <f>AQ168+AR168+AS168</f>
        <v>10</v>
      </c>
      <c r="AQ168" s="56"/>
      <c r="AR168" s="57">
        <v>10</v>
      </c>
      <c r="AS168" s="56"/>
      <c r="AT168" s="56"/>
      <c r="AU168" s="56"/>
      <c r="AV168" s="78">
        <f t="shared" si="52"/>
        <v>24.6</v>
      </c>
      <c r="AW168" s="63">
        <v>24.6</v>
      </c>
      <c r="AX168" s="41">
        <f t="shared" si="53"/>
        <v>24.6</v>
      </c>
      <c r="AY168" s="69">
        <f t="shared" si="54"/>
        <v>24.6</v>
      </c>
      <c r="AZ168" s="56"/>
      <c r="BA168" s="56"/>
      <c r="BB168" s="56"/>
      <c r="BC168" s="56"/>
      <c r="BD168" s="56"/>
      <c r="BE168" s="56"/>
      <c r="BF168" s="39">
        <f t="shared" si="42"/>
        <v>80</v>
      </c>
      <c r="BG168" s="57">
        <f t="shared" si="43"/>
        <v>20</v>
      </c>
      <c r="BH168" s="71" t="s">
        <v>125</v>
      </c>
      <c r="BJ168" s="60"/>
      <c r="BK168" s="60"/>
    </row>
    <row r="169" spans="1:63" s="59" customFormat="1" ht="18" customHeight="1" x14ac:dyDescent="0.25">
      <c r="A169" s="35">
        <v>165</v>
      </c>
      <c r="B169" s="56" t="s">
        <v>913</v>
      </c>
      <c r="C169" s="56" t="s">
        <v>914</v>
      </c>
      <c r="D169" s="56" t="s">
        <v>911</v>
      </c>
      <c r="E169" s="56" t="s">
        <v>820</v>
      </c>
      <c r="F169" s="56" t="s">
        <v>915</v>
      </c>
      <c r="G169" s="56" t="s">
        <v>103</v>
      </c>
      <c r="H169" s="56" t="s">
        <v>461</v>
      </c>
      <c r="I169" s="56" t="s">
        <v>792</v>
      </c>
      <c r="J169" s="35" t="s">
        <v>121</v>
      </c>
      <c r="K169" s="56" t="s">
        <v>99</v>
      </c>
      <c r="L169" s="37" t="s">
        <v>485</v>
      </c>
      <c r="M169" s="56" t="s">
        <v>916</v>
      </c>
      <c r="N169" s="56" t="s">
        <v>100</v>
      </c>
      <c r="O169" s="57">
        <v>15</v>
      </c>
      <c r="P169" s="57">
        <v>4.5999999999999996</v>
      </c>
      <c r="Q169" s="57">
        <v>3</v>
      </c>
      <c r="R169" s="57"/>
      <c r="S169" s="58">
        <f t="shared" si="38"/>
        <v>69</v>
      </c>
      <c r="T169" s="56">
        <v>4</v>
      </c>
      <c r="U169" s="56">
        <v>2</v>
      </c>
      <c r="V169" s="56"/>
      <c r="W169" s="56"/>
      <c r="X169" s="56"/>
      <c r="Y169" s="39">
        <f t="shared" si="39"/>
        <v>9.1999999999999993</v>
      </c>
      <c r="Z169" s="56">
        <v>2</v>
      </c>
      <c r="AA169" s="56"/>
      <c r="AB169" s="40">
        <f t="shared" si="40"/>
        <v>69</v>
      </c>
      <c r="AC169" s="40">
        <f t="shared" si="41"/>
        <v>15</v>
      </c>
      <c r="AD169" s="56" t="s">
        <v>100</v>
      </c>
      <c r="AE169" s="39">
        <f t="shared" si="35"/>
        <v>5</v>
      </c>
      <c r="AF169" s="39">
        <v>5</v>
      </c>
      <c r="AG169" s="40"/>
      <c r="AH169" s="58">
        <v>20</v>
      </c>
      <c r="AI169" s="40">
        <f t="shared" si="44"/>
        <v>100</v>
      </c>
      <c r="AJ169" s="40"/>
      <c r="AK169" s="57">
        <f t="shared" si="51"/>
        <v>100</v>
      </c>
      <c r="AL169" s="56"/>
      <c r="AM169" s="56"/>
      <c r="AN169" s="56"/>
      <c r="AO169" s="56"/>
      <c r="AP169" s="40"/>
      <c r="AQ169" s="56"/>
      <c r="AR169" s="57"/>
      <c r="AS169" s="56"/>
      <c r="AT169" s="56"/>
      <c r="AU169" s="56"/>
      <c r="AV169" s="41">
        <f t="shared" si="52"/>
        <v>7.2</v>
      </c>
      <c r="AW169" s="58">
        <v>7.2</v>
      </c>
      <c r="AX169" s="41">
        <f t="shared" si="53"/>
        <v>7.2</v>
      </c>
      <c r="AY169" s="69">
        <f t="shared" si="54"/>
        <v>7.2</v>
      </c>
      <c r="AZ169" s="56"/>
      <c r="BA169" s="56"/>
      <c r="BB169" s="56">
        <v>15</v>
      </c>
      <c r="BC169" s="56"/>
      <c r="BD169" s="56"/>
      <c r="BE169" s="56"/>
      <c r="BF169" s="39">
        <f t="shared" si="42"/>
        <v>100</v>
      </c>
      <c r="BG169" s="57">
        <f t="shared" si="43"/>
        <v>20</v>
      </c>
      <c r="BH169" s="71" t="s">
        <v>125</v>
      </c>
      <c r="BJ169" s="60"/>
      <c r="BK169" s="60"/>
    </row>
    <row r="170" spans="1:63" s="59" customFormat="1" ht="18" customHeight="1" x14ac:dyDescent="0.25">
      <c r="A170" s="35">
        <v>166</v>
      </c>
      <c r="B170" s="56" t="s">
        <v>917</v>
      </c>
      <c r="C170" s="56" t="s">
        <v>918</v>
      </c>
      <c r="D170" s="56" t="s">
        <v>911</v>
      </c>
      <c r="E170" s="56" t="s">
        <v>820</v>
      </c>
      <c r="F170" s="56" t="s">
        <v>919</v>
      </c>
      <c r="G170" s="56" t="s">
        <v>103</v>
      </c>
      <c r="H170" s="56" t="s">
        <v>461</v>
      </c>
      <c r="I170" s="56" t="s">
        <v>792</v>
      </c>
      <c r="J170" s="35" t="s">
        <v>121</v>
      </c>
      <c r="K170" s="56" t="s">
        <v>99</v>
      </c>
      <c r="L170" s="37" t="s">
        <v>485</v>
      </c>
      <c r="M170" s="56">
        <v>12</v>
      </c>
      <c r="N170" s="56" t="s">
        <v>100</v>
      </c>
      <c r="O170" s="57">
        <v>12</v>
      </c>
      <c r="P170" s="57">
        <v>4.5999999999999996</v>
      </c>
      <c r="Q170" s="57">
        <v>3</v>
      </c>
      <c r="R170" s="57"/>
      <c r="S170" s="58">
        <f t="shared" si="38"/>
        <v>55.199999999999996</v>
      </c>
      <c r="T170" s="56">
        <v>4</v>
      </c>
      <c r="U170" s="56">
        <v>2</v>
      </c>
      <c r="V170" s="56"/>
      <c r="W170" s="56"/>
      <c r="X170" s="56"/>
      <c r="Y170" s="39">
        <f t="shared" si="39"/>
        <v>9.1999999999999993</v>
      </c>
      <c r="Z170" s="56">
        <v>2</v>
      </c>
      <c r="AA170" s="56"/>
      <c r="AB170" s="40">
        <f t="shared" si="40"/>
        <v>55.199999999999996</v>
      </c>
      <c r="AC170" s="40">
        <f t="shared" si="41"/>
        <v>12</v>
      </c>
      <c r="AD170" s="56" t="s">
        <v>100</v>
      </c>
      <c r="AE170" s="39">
        <f t="shared" si="35"/>
        <v>5</v>
      </c>
      <c r="AF170" s="39">
        <v>5</v>
      </c>
      <c r="AG170" s="40"/>
      <c r="AH170" s="58">
        <v>29.5</v>
      </c>
      <c r="AI170" s="40">
        <f t="shared" si="44"/>
        <v>147.5</v>
      </c>
      <c r="AJ170" s="40"/>
      <c r="AK170" s="57">
        <f t="shared" si="51"/>
        <v>147.5</v>
      </c>
      <c r="AL170" s="56"/>
      <c r="AM170" s="56"/>
      <c r="AN170" s="56"/>
      <c r="AO170" s="56"/>
      <c r="AP170" s="40"/>
      <c r="AQ170" s="56"/>
      <c r="AR170" s="57"/>
      <c r="AS170" s="56"/>
      <c r="AT170" s="56"/>
      <c r="AU170" s="56"/>
      <c r="AV170" s="41">
        <f t="shared" si="52"/>
        <v>16</v>
      </c>
      <c r="AW170" s="58">
        <v>16</v>
      </c>
      <c r="AX170" s="41">
        <f t="shared" si="53"/>
        <v>16</v>
      </c>
      <c r="AY170" s="69">
        <f t="shared" si="54"/>
        <v>16</v>
      </c>
      <c r="AZ170" s="56"/>
      <c r="BA170" s="56"/>
      <c r="BB170" s="61">
        <v>18</v>
      </c>
      <c r="BC170" s="56"/>
      <c r="BD170" s="56"/>
      <c r="BE170" s="56"/>
      <c r="BF170" s="39">
        <f t="shared" si="42"/>
        <v>147.5</v>
      </c>
      <c r="BG170" s="57">
        <f t="shared" si="43"/>
        <v>29.5</v>
      </c>
      <c r="BH170" s="71" t="s">
        <v>125</v>
      </c>
      <c r="BJ170" s="60"/>
      <c r="BK170" s="60"/>
    </row>
    <row r="171" spans="1:63" s="59" customFormat="1" ht="18" customHeight="1" x14ac:dyDescent="0.25">
      <c r="A171" s="35">
        <v>167</v>
      </c>
      <c r="B171" s="56" t="s">
        <v>920</v>
      </c>
      <c r="C171" s="56" t="s">
        <v>921</v>
      </c>
      <c r="D171" s="56" t="s">
        <v>922</v>
      </c>
      <c r="E171" s="56" t="s">
        <v>820</v>
      </c>
      <c r="F171" s="56" t="s">
        <v>466</v>
      </c>
      <c r="G171" s="56" t="s">
        <v>103</v>
      </c>
      <c r="H171" s="56" t="s">
        <v>461</v>
      </c>
      <c r="I171" s="56" t="s">
        <v>141</v>
      </c>
      <c r="J171" s="35" t="s">
        <v>149</v>
      </c>
      <c r="K171" s="56" t="s">
        <v>110</v>
      </c>
      <c r="L171" s="37" t="s">
        <v>378</v>
      </c>
      <c r="M171" s="56" t="s">
        <v>923</v>
      </c>
      <c r="N171" s="56" t="s">
        <v>100</v>
      </c>
      <c r="O171" s="57">
        <v>18</v>
      </c>
      <c r="P171" s="57">
        <v>4.5999999999999996</v>
      </c>
      <c r="Q171" s="57">
        <v>4</v>
      </c>
      <c r="R171" s="57"/>
      <c r="S171" s="58">
        <f t="shared" si="38"/>
        <v>82.8</v>
      </c>
      <c r="T171" s="56">
        <v>4</v>
      </c>
      <c r="U171" s="56">
        <v>2</v>
      </c>
      <c r="V171" s="56"/>
      <c r="W171" s="56"/>
      <c r="X171" s="56"/>
      <c r="Y171" s="39">
        <f t="shared" si="39"/>
        <v>9.1999999999999993</v>
      </c>
      <c r="Z171" s="56">
        <v>2</v>
      </c>
      <c r="AA171" s="56"/>
      <c r="AB171" s="40">
        <f t="shared" si="40"/>
        <v>82.8</v>
      </c>
      <c r="AC171" s="40">
        <f t="shared" si="41"/>
        <v>18</v>
      </c>
      <c r="AD171" s="56" t="s">
        <v>100</v>
      </c>
      <c r="AE171" s="39">
        <f t="shared" si="35"/>
        <v>5</v>
      </c>
      <c r="AF171" s="39">
        <v>5</v>
      </c>
      <c r="AG171" s="40"/>
      <c r="AH171" s="58">
        <v>20</v>
      </c>
      <c r="AI171" s="40">
        <f t="shared" si="44"/>
        <v>100</v>
      </c>
      <c r="AJ171" s="40"/>
      <c r="AK171" s="57">
        <f t="shared" si="51"/>
        <v>100</v>
      </c>
      <c r="AL171" s="56"/>
      <c r="AM171" s="56"/>
      <c r="AN171" s="56"/>
      <c r="AO171" s="56"/>
      <c r="AP171" s="40">
        <f>AQ171+AR171+AS171</f>
        <v>10</v>
      </c>
      <c r="AQ171" s="56"/>
      <c r="AR171" s="57">
        <v>10</v>
      </c>
      <c r="AS171" s="56"/>
      <c r="AT171" s="56"/>
      <c r="AU171" s="56"/>
      <c r="AV171" s="41">
        <f t="shared" si="52"/>
        <v>35.5</v>
      </c>
      <c r="AW171" s="58">
        <v>35.5</v>
      </c>
      <c r="AX171" s="41">
        <f t="shared" si="53"/>
        <v>35.5</v>
      </c>
      <c r="AY171" s="69">
        <f t="shared" si="54"/>
        <v>35.5</v>
      </c>
      <c r="AZ171" s="56"/>
      <c r="BA171" s="56"/>
      <c r="BB171" s="56"/>
      <c r="BC171" s="56"/>
      <c r="BD171" s="56"/>
      <c r="BE171" s="56"/>
      <c r="BF171" s="39">
        <f t="shared" si="42"/>
        <v>100</v>
      </c>
      <c r="BG171" s="57">
        <f t="shared" si="43"/>
        <v>20</v>
      </c>
      <c r="BH171" s="71" t="s">
        <v>125</v>
      </c>
      <c r="BJ171" s="60"/>
      <c r="BK171" s="60"/>
    </row>
    <row r="172" spans="1:63" s="59" customFormat="1" ht="18" customHeight="1" x14ac:dyDescent="0.25">
      <c r="A172" s="35">
        <v>168</v>
      </c>
      <c r="B172" s="56" t="s">
        <v>924</v>
      </c>
      <c r="C172" s="56" t="s">
        <v>925</v>
      </c>
      <c r="D172" s="56" t="s">
        <v>926</v>
      </c>
      <c r="E172" s="56" t="s">
        <v>820</v>
      </c>
      <c r="F172" s="56" t="s">
        <v>927</v>
      </c>
      <c r="G172" s="56" t="s">
        <v>103</v>
      </c>
      <c r="H172" s="56" t="s">
        <v>461</v>
      </c>
      <c r="I172" s="56" t="s">
        <v>928</v>
      </c>
      <c r="J172" s="35"/>
      <c r="K172" s="56" t="s">
        <v>105</v>
      </c>
      <c r="L172" s="37"/>
      <c r="M172" s="56" t="s">
        <v>929</v>
      </c>
      <c r="N172" s="56" t="s">
        <v>100</v>
      </c>
      <c r="O172" s="57">
        <v>21.5</v>
      </c>
      <c r="P172" s="57">
        <v>3.3</v>
      </c>
      <c r="Q172" s="57">
        <v>3</v>
      </c>
      <c r="R172" s="57"/>
      <c r="S172" s="58">
        <f t="shared" si="38"/>
        <v>70.95</v>
      </c>
      <c r="T172" s="56"/>
      <c r="U172" s="56">
        <v>2</v>
      </c>
      <c r="V172" s="56"/>
      <c r="W172" s="56"/>
      <c r="X172" s="56"/>
      <c r="Y172" s="39">
        <f t="shared" si="39"/>
        <v>6.6</v>
      </c>
      <c r="Z172" s="56">
        <v>2</v>
      </c>
      <c r="AA172" s="56"/>
      <c r="AB172" s="40">
        <f t="shared" si="40"/>
        <v>70.95</v>
      </c>
      <c r="AC172" s="40">
        <f t="shared" si="41"/>
        <v>21.5</v>
      </c>
      <c r="AD172" s="56" t="s">
        <v>100</v>
      </c>
      <c r="AE172" s="39">
        <f t="shared" si="35"/>
        <v>4</v>
      </c>
      <c r="AF172" s="39">
        <v>4</v>
      </c>
      <c r="AG172" s="40"/>
      <c r="AH172" s="58">
        <v>20</v>
      </c>
      <c r="AI172" s="40">
        <f t="shared" si="44"/>
        <v>80</v>
      </c>
      <c r="AJ172" s="40"/>
      <c r="AK172" s="57">
        <f t="shared" si="51"/>
        <v>80</v>
      </c>
      <c r="AL172" s="56"/>
      <c r="AM172" s="56"/>
      <c r="AN172" s="56"/>
      <c r="AO172" s="56"/>
      <c r="AP172" s="40">
        <f>AQ172+AR172+AS172</f>
        <v>6</v>
      </c>
      <c r="AQ172" s="56"/>
      <c r="AR172" s="57">
        <v>6</v>
      </c>
      <c r="AS172" s="56"/>
      <c r="AT172" s="56"/>
      <c r="AU172" s="56"/>
      <c r="AV172" s="78">
        <f t="shared" si="52"/>
        <v>41.8</v>
      </c>
      <c r="AW172" s="63">
        <v>41.8</v>
      </c>
      <c r="AX172" s="41">
        <f t="shared" si="53"/>
        <v>41.8</v>
      </c>
      <c r="AY172" s="69">
        <f t="shared" si="54"/>
        <v>41.8</v>
      </c>
      <c r="AZ172" s="56"/>
      <c r="BA172" s="56"/>
      <c r="BB172" s="56"/>
      <c r="BC172" s="56"/>
      <c r="BD172" s="56"/>
      <c r="BE172" s="56"/>
      <c r="BF172" s="39">
        <f t="shared" si="42"/>
        <v>80</v>
      </c>
      <c r="BG172" s="57">
        <f t="shared" si="43"/>
        <v>20</v>
      </c>
      <c r="BH172" s="71" t="s">
        <v>125</v>
      </c>
      <c r="BJ172" s="60"/>
      <c r="BK172" s="60"/>
    </row>
    <row r="173" spans="1:63" s="59" customFormat="1" ht="18" customHeight="1" x14ac:dyDescent="0.25">
      <c r="A173" s="35">
        <v>169</v>
      </c>
      <c r="B173" s="56" t="s">
        <v>930</v>
      </c>
      <c r="C173" s="56" t="s">
        <v>931</v>
      </c>
      <c r="D173" s="56" t="s">
        <v>926</v>
      </c>
      <c r="E173" s="56" t="s">
        <v>820</v>
      </c>
      <c r="F173" s="56"/>
      <c r="G173" s="56" t="s">
        <v>103</v>
      </c>
      <c r="H173" s="56" t="s">
        <v>461</v>
      </c>
      <c r="I173" s="56" t="s">
        <v>932</v>
      </c>
      <c r="J173" s="35" t="s">
        <v>121</v>
      </c>
      <c r="K173" s="56" t="s">
        <v>99</v>
      </c>
      <c r="L173" s="37" t="s">
        <v>485</v>
      </c>
      <c r="M173" s="56" t="s">
        <v>364</v>
      </c>
      <c r="N173" s="56" t="s">
        <v>100</v>
      </c>
      <c r="O173" s="57">
        <v>22</v>
      </c>
      <c r="P173" s="57">
        <v>4.5999999999999996</v>
      </c>
      <c r="Q173" s="57">
        <v>4</v>
      </c>
      <c r="R173" s="57"/>
      <c r="S173" s="58">
        <f t="shared" si="38"/>
        <v>101.19999999999999</v>
      </c>
      <c r="T173" s="56">
        <v>4</v>
      </c>
      <c r="U173" s="56">
        <v>2</v>
      </c>
      <c r="V173" s="56"/>
      <c r="W173" s="56"/>
      <c r="X173" s="56"/>
      <c r="Y173" s="39">
        <f t="shared" si="39"/>
        <v>9.1999999999999993</v>
      </c>
      <c r="Z173" s="56">
        <v>2</v>
      </c>
      <c r="AA173" s="56"/>
      <c r="AB173" s="40">
        <f t="shared" si="40"/>
        <v>101.19999999999999</v>
      </c>
      <c r="AC173" s="40">
        <f t="shared" si="41"/>
        <v>22</v>
      </c>
      <c r="AD173" s="56" t="s">
        <v>100</v>
      </c>
      <c r="AE173" s="39">
        <f t="shared" si="35"/>
        <v>5</v>
      </c>
      <c r="AF173" s="39">
        <v>5</v>
      </c>
      <c r="AG173" s="40"/>
      <c r="AH173" s="58">
        <v>20</v>
      </c>
      <c r="AI173" s="40">
        <f t="shared" si="44"/>
        <v>100</v>
      </c>
      <c r="AJ173" s="40"/>
      <c r="AK173" s="57">
        <f t="shared" si="51"/>
        <v>100</v>
      </c>
      <c r="AL173" s="56"/>
      <c r="AM173" s="56"/>
      <c r="AN173" s="56"/>
      <c r="AO173" s="56"/>
      <c r="AP173" s="40"/>
      <c r="AQ173" s="56"/>
      <c r="AR173" s="57"/>
      <c r="AS173" s="56"/>
      <c r="AT173" s="56"/>
      <c r="AU173" s="56"/>
      <c r="AV173" s="78">
        <f t="shared" si="52"/>
        <v>30</v>
      </c>
      <c r="AW173" s="63">
        <v>30</v>
      </c>
      <c r="AX173" s="41">
        <f t="shared" si="53"/>
        <v>30</v>
      </c>
      <c r="AY173" s="69">
        <f t="shared" si="54"/>
        <v>30</v>
      </c>
      <c r="AZ173" s="56"/>
      <c r="BA173" s="56"/>
      <c r="BB173" s="56"/>
      <c r="BC173" s="56"/>
      <c r="BD173" s="56"/>
      <c r="BE173" s="56"/>
      <c r="BF173" s="39">
        <f t="shared" si="42"/>
        <v>100</v>
      </c>
      <c r="BG173" s="57">
        <f t="shared" si="43"/>
        <v>20</v>
      </c>
      <c r="BH173" s="71" t="s">
        <v>125</v>
      </c>
      <c r="BJ173" s="60"/>
      <c r="BK173" s="60"/>
    </row>
    <row r="174" spans="1:63" s="59" customFormat="1" ht="18" customHeight="1" x14ac:dyDescent="0.25">
      <c r="A174" s="35">
        <v>170</v>
      </c>
      <c r="B174" s="56" t="s">
        <v>933</v>
      </c>
      <c r="C174" s="56" t="s">
        <v>934</v>
      </c>
      <c r="D174" s="56" t="s">
        <v>935</v>
      </c>
      <c r="E174" s="56" t="s">
        <v>820</v>
      </c>
      <c r="F174" s="56"/>
      <c r="G174" s="56" t="s">
        <v>103</v>
      </c>
      <c r="H174" s="56" t="s">
        <v>461</v>
      </c>
      <c r="I174" s="56" t="s">
        <v>936</v>
      </c>
      <c r="J174" s="35" t="s">
        <v>149</v>
      </c>
      <c r="K174" s="56" t="s">
        <v>110</v>
      </c>
      <c r="L174" s="37"/>
      <c r="M174" s="56">
        <v>12</v>
      </c>
      <c r="N174" s="56" t="s">
        <v>100</v>
      </c>
      <c r="O174" s="57">
        <v>12</v>
      </c>
      <c r="P174" s="57">
        <v>3.3</v>
      </c>
      <c r="Q174" s="57">
        <v>3</v>
      </c>
      <c r="R174" s="57"/>
      <c r="S174" s="58">
        <f t="shared" si="38"/>
        <v>39.599999999999994</v>
      </c>
      <c r="T174" s="56">
        <v>4</v>
      </c>
      <c r="U174" s="56">
        <v>2</v>
      </c>
      <c r="V174" s="56"/>
      <c r="W174" s="56"/>
      <c r="X174" s="56"/>
      <c r="Y174" s="39">
        <f t="shared" si="39"/>
        <v>6.6</v>
      </c>
      <c r="Z174" s="56">
        <v>2</v>
      </c>
      <c r="AA174" s="56"/>
      <c r="AB174" s="40">
        <f t="shared" si="40"/>
        <v>39.599999999999994</v>
      </c>
      <c r="AC174" s="40">
        <f t="shared" si="41"/>
        <v>12</v>
      </c>
      <c r="AD174" s="56" t="s">
        <v>100</v>
      </c>
      <c r="AE174" s="39">
        <f t="shared" si="35"/>
        <v>3.5</v>
      </c>
      <c r="AF174" s="39">
        <v>3.5</v>
      </c>
      <c r="AG174" s="40"/>
      <c r="AH174" s="58">
        <v>20</v>
      </c>
      <c r="AI174" s="40">
        <f t="shared" si="44"/>
        <v>70</v>
      </c>
      <c r="AJ174" s="40"/>
      <c r="AK174" s="57">
        <f t="shared" si="51"/>
        <v>70</v>
      </c>
      <c r="AL174" s="56"/>
      <c r="AM174" s="56"/>
      <c r="AN174" s="56"/>
      <c r="AO174" s="56"/>
      <c r="AP174" s="40">
        <f>AQ174+AR174+AS174</f>
        <v>5</v>
      </c>
      <c r="AQ174" s="56"/>
      <c r="AR174" s="57">
        <v>5</v>
      </c>
      <c r="AS174" s="56"/>
      <c r="AT174" s="56"/>
      <c r="AU174" s="56"/>
      <c r="AV174" s="41">
        <f t="shared" si="52"/>
        <v>22</v>
      </c>
      <c r="AW174" s="58">
        <v>22</v>
      </c>
      <c r="AX174" s="41">
        <f t="shared" si="53"/>
        <v>22</v>
      </c>
      <c r="AY174" s="69">
        <f t="shared" si="54"/>
        <v>22</v>
      </c>
      <c r="AZ174" s="56"/>
      <c r="BA174" s="56"/>
      <c r="BB174" s="56"/>
      <c r="BC174" s="56"/>
      <c r="BD174" s="56"/>
      <c r="BE174" s="56"/>
      <c r="BF174" s="39">
        <f t="shared" si="42"/>
        <v>70</v>
      </c>
      <c r="BG174" s="57">
        <f t="shared" si="43"/>
        <v>20</v>
      </c>
      <c r="BH174" s="71" t="s">
        <v>125</v>
      </c>
      <c r="BJ174" s="60"/>
      <c r="BK174" s="60"/>
    </row>
    <row r="175" spans="1:63" s="59" customFormat="1" ht="18" customHeight="1" x14ac:dyDescent="0.25">
      <c r="A175" s="35">
        <v>171</v>
      </c>
      <c r="B175" s="56" t="s">
        <v>937</v>
      </c>
      <c r="C175" s="56" t="s">
        <v>938</v>
      </c>
      <c r="D175" s="56" t="s">
        <v>911</v>
      </c>
      <c r="E175" s="56" t="s">
        <v>820</v>
      </c>
      <c r="F175" s="56"/>
      <c r="G175" s="56" t="s">
        <v>103</v>
      </c>
      <c r="H175" s="56" t="s">
        <v>461</v>
      </c>
      <c r="I175" s="56" t="s">
        <v>241</v>
      </c>
      <c r="J175" s="35"/>
      <c r="K175" s="56" t="s">
        <v>105</v>
      </c>
      <c r="L175" s="37"/>
      <c r="M175" s="56" t="s">
        <v>434</v>
      </c>
      <c r="N175" s="56" t="s">
        <v>100</v>
      </c>
      <c r="O175" s="57">
        <v>19</v>
      </c>
      <c r="P175" s="57">
        <v>3.3</v>
      </c>
      <c r="Q175" s="57">
        <v>3</v>
      </c>
      <c r="R175" s="57"/>
      <c r="S175" s="58">
        <f t="shared" si="38"/>
        <v>62.699999999999996</v>
      </c>
      <c r="T175" s="56"/>
      <c r="U175" s="56">
        <v>2</v>
      </c>
      <c r="V175" s="56"/>
      <c r="W175" s="56"/>
      <c r="X175" s="56"/>
      <c r="Y175" s="39">
        <f t="shared" si="39"/>
        <v>6.6</v>
      </c>
      <c r="Z175" s="56">
        <v>2</v>
      </c>
      <c r="AA175" s="56"/>
      <c r="AB175" s="40">
        <f t="shared" si="40"/>
        <v>62.699999999999996</v>
      </c>
      <c r="AC175" s="40">
        <f t="shared" si="41"/>
        <v>19</v>
      </c>
      <c r="AD175" s="56" t="s">
        <v>100</v>
      </c>
      <c r="AE175" s="39">
        <f t="shared" si="35"/>
        <v>4</v>
      </c>
      <c r="AF175" s="39">
        <v>4</v>
      </c>
      <c r="AG175" s="40"/>
      <c r="AH175" s="58">
        <v>25</v>
      </c>
      <c r="AI175" s="40">
        <f t="shared" si="44"/>
        <v>100</v>
      </c>
      <c r="AJ175" s="40"/>
      <c r="AK175" s="57">
        <f t="shared" si="51"/>
        <v>100</v>
      </c>
      <c r="AL175" s="56"/>
      <c r="AM175" s="56"/>
      <c r="AN175" s="56"/>
      <c r="AO175" s="56"/>
      <c r="AP175" s="40"/>
      <c r="AQ175" s="56"/>
      <c r="AR175" s="57"/>
      <c r="AS175" s="56"/>
      <c r="AT175" s="56"/>
      <c r="AU175" s="56"/>
      <c r="AV175" s="78">
        <f t="shared" si="52"/>
        <v>31.6</v>
      </c>
      <c r="AW175" s="63">
        <v>31.6</v>
      </c>
      <c r="AX175" s="41">
        <f t="shared" si="53"/>
        <v>31.6</v>
      </c>
      <c r="AY175" s="69">
        <f t="shared" si="54"/>
        <v>31.6</v>
      </c>
      <c r="AZ175" s="56"/>
      <c r="BA175" s="56"/>
      <c r="BB175" s="56"/>
      <c r="BC175" s="56"/>
      <c r="BD175" s="56"/>
      <c r="BE175" s="56"/>
      <c r="BF175" s="39">
        <f t="shared" si="42"/>
        <v>100</v>
      </c>
      <c r="BG175" s="57">
        <f t="shared" si="43"/>
        <v>25</v>
      </c>
      <c r="BH175" s="71" t="s">
        <v>125</v>
      </c>
      <c r="BJ175" s="60"/>
      <c r="BK175" s="60"/>
    </row>
    <row r="176" spans="1:63" s="59" customFormat="1" ht="18" customHeight="1" x14ac:dyDescent="0.25">
      <c r="A176" s="35">
        <v>172</v>
      </c>
      <c r="B176" s="56" t="s">
        <v>939</v>
      </c>
      <c r="C176" s="56" t="s">
        <v>940</v>
      </c>
      <c r="D176" s="56" t="s">
        <v>941</v>
      </c>
      <c r="E176" s="56" t="s">
        <v>820</v>
      </c>
      <c r="F176" s="56"/>
      <c r="G176" s="56" t="s">
        <v>103</v>
      </c>
      <c r="H176" s="56" t="s">
        <v>461</v>
      </c>
      <c r="I176" s="56" t="s">
        <v>942</v>
      </c>
      <c r="J176" s="35" t="s">
        <v>121</v>
      </c>
      <c r="K176" s="56" t="s">
        <v>99</v>
      </c>
      <c r="L176" s="37" t="s">
        <v>463</v>
      </c>
      <c r="M176" s="56">
        <v>13</v>
      </c>
      <c r="N176" s="56" t="s">
        <v>100</v>
      </c>
      <c r="O176" s="57">
        <v>13</v>
      </c>
      <c r="P176" s="57">
        <v>3.6</v>
      </c>
      <c r="Q176" s="57">
        <v>3</v>
      </c>
      <c r="R176" s="57"/>
      <c r="S176" s="58">
        <f t="shared" si="38"/>
        <v>46.800000000000004</v>
      </c>
      <c r="T176" s="56">
        <v>4</v>
      </c>
      <c r="U176" s="56">
        <v>2</v>
      </c>
      <c r="V176" s="56"/>
      <c r="W176" s="56">
        <v>16</v>
      </c>
      <c r="X176" s="56"/>
      <c r="Y176" s="39">
        <f t="shared" si="39"/>
        <v>7.2</v>
      </c>
      <c r="Z176" s="56">
        <v>2</v>
      </c>
      <c r="AA176" s="56"/>
      <c r="AB176" s="40">
        <f t="shared" si="40"/>
        <v>46.800000000000004</v>
      </c>
      <c r="AC176" s="40">
        <f t="shared" si="41"/>
        <v>13</v>
      </c>
      <c r="AD176" s="56" t="s">
        <v>100</v>
      </c>
      <c r="AE176" s="39">
        <f t="shared" si="35"/>
        <v>6.15</v>
      </c>
      <c r="AF176" s="39">
        <v>6.15</v>
      </c>
      <c r="AG176" s="40"/>
      <c r="AH176" s="58">
        <v>36.6</v>
      </c>
      <c r="AI176" s="40">
        <f t="shared" si="44"/>
        <v>225.09000000000003</v>
      </c>
      <c r="AJ176" s="40"/>
      <c r="AK176" s="57">
        <f t="shared" si="51"/>
        <v>225.09000000000003</v>
      </c>
      <c r="AL176" s="56"/>
      <c r="AM176" s="56"/>
      <c r="AN176" s="56"/>
      <c r="AO176" s="56"/>
      <c r="AP176" s="40">
        <f>AQ176+AR176+AS176</f>
        <v>36.6</v>
      </c>
      <c r="AQ176" s="56"/>
      <c r="AR176" s="57">
        <v>36.6</v>
      </c>
      <c r="AS176" s="56"/>
      <c r="AT176" s="56"/>
      <c r="AU176" s="56"/>
      <c r="AV176" s="41">
        <f t="shared" si="52"/>
        <v>29.8</v>
      </c>
      <c r="AW176" s="58">
        <v>29.8</v>
      </c>
      <c r="AX176" s="41">
        <f t="shared" si="53"/>
        <v>29.8</v>
      </c>
      <c r="AY176" s="69">
        <f t="shared" si="54"/>
        <v>29.8</v>
      </c>
      <c r="AZ176" s="56"/>
      <c r="BA176" s="56"/>
      <c r="BB176" s="56"/>
      <c r="BC176" s="56"/>
      <c r="BD176" s="56"/>
      <c r="BE176" s="56"/>
      <c r="BF176" s="39">
        <f t="shared" si="42"/>
        <v>225.09000000000003</v>
      </c>
      <c r="BG176" s="57">
        <f t="shared" si="43"/>
        <v>36.6</v>
      </c>
      <c r="BH176" s="71" t="s">
        <v>125</v>
      </c>
      <c r="BJ176" s="60"/>
      <c r="BK176" s="60"/>
    </row>
    <row r="177" spans="1:63" s="59" customFormat="1" ht="18" customHeight="1" x14ac:dyDescent="0.25">
      <c r="A177" s="35">
        <v>173</v>
      </c>
      <c r="B177" s="56" t="s">
        <v>943</v>
      </c>
      <c r="C177" s="56" t="s">
        <v>944</v>
      </c>
      <c r="D177" s="56" t="s">
        <v>941</v>
      </c>
      <c r="E177" s="56" t="s">
        <v>820</v>
      </c>
      <c r="F177" s="56" t="s">
        <v>768</v>
      </c>
      <c r="G177" s="56" t="s">
        <v>103</v>
      </c>
      <c r="H177" s="56" t="s">
        <v>945</v>
      </c>
      <c r="I177" s="56" t="s">
        <v>241</v>
      </c>
      <c r="J177" s="35"/>
      <c r="K177" s="56"/>
      <c r="L177" s="37" t="s">
        <v>946</v>
      </c>
      <c r="M177" s="56" t="s">
        <v>947</v>
      </c>
      <c r="N177" s="56" t="s">
        <v>756</v>
      </c>
      <c r="O177" s="57">
        <v>14</v>
      </c>
      <c r="P177" s="57">
        <v>1</v>
      </c>
      <c r="Q177" s="57"/>
      <c r="R177" s="57"/>
      <c r="S177" s="58">
        <f t="shared" si="38"/>
        <v>14</v>
      </c>
      <c r="T177" s="56"/>
      <c r="U177" s="56">
        <v>2</v>
      </c>
      <c r="V177" s="56"/>
      <c r="W177" s="56"/>
      <c r="X177" s="56"/>
      <c r="Y177" s="39">
        <f t="shared" si="39"/>
        <v>2</v>
      </c>
      <c r="Z177" s="56">
        <v>2</v>
      </c>
      <c r="AA177" s="56"/>
      <c r="AB177" s="40">
        <f t="shared" si="40"/>
        <v>14</v>
      </c>
      <c r="AC177" s="40">
        <f t="shared" si="41"/>
        <v>14</v>
      </c>
      <c r="AD177" s="56" t="s">
        <v>100</v>
      </c>
      <c r="AE177" s="39">
        <f t="shared" si="35"/>
        <v>1</v>
      </c>
      <c r="AF177" s="39"/>
      <c r="AG177" s="40">
        <v>1</v>
      </c>
      <c r="AH177" s="58">
        <v>20</v>
      </c>
      <c r="AI177" s="40">
        <f t="shared" si="44"/>
        <v>20</v>
      </c>
      <c r="AJ177" s="40"/>
      <c r="AK177" s="57">
        <f t="shared" si="51"/>
        <v>20</v>
      </c>
      <c r="AL177" s="56"/>
      <c r="AM177" s="56"/>
      <c r="AN177" s="56"/>
      <c r="AO177" s="56"/>
      <c r="AP177" s="40"/>
      <c r="AQ177" s="56"/>
      <c r="AR177" s="57"/>
      <c r="AS177" s="56"/>
      <c r="AT177" s="56"/>
      <c r="AU177" s="56"/>
      <c r="AV177" s="41"/>
      <c r="AW177" s="58"/>
      <c r="AX177" s="41"/>
      <c r="AY177" s="69"/>
      <c r="AZ177" s="56"/>
      <c r="BA177" s="56"/>
      <c r="BB177" s="56"/>
      <c r="BC177" s="56"/>
      <c r="BD177" s="56"/>
      <c r="BE177" s="56"/>
      <c r="BF177" s="39">
        <f t="shared" si="42"/>
        <v>20</v>
      </c>
      <c r="BG177" s="57">
        <f t="shared" si="43"/>
        <v>20</v>
      </c>
      <c r="BH177" s="71" t="s">
        <v>125</v>
      </c>
      <c r="BJ177" s="60"/>
      <c r="BK177" s="60"/>
    </row>
    <row r="178" spans="1:63" s="59" customFormat="1" ht="18" customHeight="1" x14ac:dyDescent="0.25">
      <c r="A178" s="35">
        <v>174</v>
      </c>
      <c r="B178" s="56" t="s">
        <v>948</v>
      </c>
      <c r="C178" s="56" t="s">
        <v>949</v>
      </c>
      <c r="D178" s="56" t="s">
        <v>941</v>
      </c>
      <c r="E178" s="56" t="s">
        <v>820</v>
      </c>
      <c r="F178" s="56" t="s">
        <v>950</v>
      </c>
      <c r="G178" s="56" t="s">
        <v>103</v>
      </c>
      <c r="H178" s="56" t="s">
        <v>461</v>
      </c>
      <c r="I178" s="56" t="s">
        <v>241</v>
      </c>
      <c r="J178" s="35" t="s">
        <v>149</v>
      </c>
      <c r="K178" s="56" t="s">
        <v>115</v>
      </c>
      <c r="L178" s="37" t="s">
        <v>378</v>
      </c>
      <c r="M178" s="56">
        <v>13</v>
      </c>
      <c r="N178" s="56" t="s">
        <v>100</v>
      </c>
      <c r="O178" s="57">
        <v>13</v>
      </c>
      <c r="P178" s="57">
        <v>4.5999999999999996</v>
      </c>
      <c r="Q178" s="57">
        <v>4</v>
      </c>
      <c r="R178" s="57"/>
      <c r="S178" s="58">
        <f t="shared" si="38"/>
        <v>59.8</v>
      </c>
      <c r="T178" s="56">
        <v>4</v>
      </c>
      <c r="U178" s="56">
        <v>2</v>
      </c>
      <c r="V178" s="56"/>
      <c r="W178" s="56"/>
      <c r="X178" s="56"/>
      <c r="Y178" s="39">
        <f t="shared" si="39"/>
        <v>9.1999999999999993</v>
      </c>
      <c r="Z178" s="56">
        <v>2</v>
      </c>
      <c r="AA178" s="56"/>
      <c r="AB178" s="40">
        <f t="shared" si="40"/>
        <v>59.8</v>
      </c>
      <c r="AC178" s="40">
        <f t="shared" si="41"/>
        <v>13</v>
      </c>
      <c r="AD178" s="56" t="s">
        <v>100</v>
      </c>
      <c r="AE178" s="39">
        <f t="shared" si="35"/>
        <v>5</v>
      </c>
      <c r="AF178" s="39">
        <v>5</v>
      </c>
      <c r="AG178" s="40"/>
      <c r="AH178" s="58">
        <v>20</v>
      </c>
      <c r="AI178" s="40">
        <f t="shared" si="44"/>
        <v>100</v>
      </c>
      <c r="AJ178" s="40"/>
      <c r="AK178" s="57">
        <f t="shared" si="51"/>
        <v>100</v>
      </c>
      <c r="AL178" s="56"/>
      <c r="AM178" s="56"/>
      <c r="AN178" s="56"/>
      <c r="AO178" s="56"/>
      <c r="AP178" s="40">
        <f>AQ178+AR178+AS178</f>
        <v>6</v>
      </c>
      <c r="AQ178" s="56"/>
      <c r="AR178" s="57">
        <v>6</v>
      </c>
      <c r="AS178" s="56"/>
      <c r="AT178" s="56"/>
      <c r="AU178" s="56"/>
      <c r="AV178" s="41"/>
      <c r="AW178" s="58"/>
      <c r="AX178" s="41"/>
      <c r="AY178" s="69"/>
      <c r="AZ178" s="56"/>
      <c r="BA178" s="56"/>
      <c r="BB178" s="56"/>
      <c r="BC178" s="56"/>
      <c r="BD178" s="56"/>
      <c r="BE178" s="56"/>
      <c r="BF178" s="39">
        <f t="shared" si="42"/>
        <v>100</v>
      </c>
      <c r="BG178" s="57">
        <f t="shared" si="43"/>
        <v>20</v>
      </c>
      <c r="BH178" s="71" t="s">
        <v>125</v>
      </c>
      <c r="BJ178" s="60"/>
      <c r="BK178" s="60"/>
    </row>
    <row r="179" spans="1:63" s="59" customFormat="1" ht="18" customHeight="1" x14ac:dyDescent="0.25">
      <c r="A179" s="35">
        <v>175</v>
      </c>
      <c r="B179" s="56" t="s">
        <v>951</v>
      </c>
      <c r="C179" s="56" t="s">
        <v>952</v>
      </c>
      <c r="D179" s="56" t="s">
        <v>941</v>
      </c>
      <c r="E179" s="56" t="s">
        <v>820</v>
      </c>
      <c r="F179" s="56" t="s">
        <v>950</v>
      </c>
      <c r="G179" s="56" t="s">
        <v>103</v>
      </c>
      <c r="H179" s="56" t="s">
        <v>461</v>
      </c>
      <c r="I179" s="56" t="s">
        <v>241</v>
      </c>
      <c r="J179" s="35" t="s">
        <v>149</v>
      </c>
      <c r="K179" s="56" t="s">
        <v>115</v>
      </c>
      <c r="L179" s="37" t="s">
        <v>378</v>
      </c>
      <c r="M179" s="56" t="s">
        <v>434</v>
      </c>
      <c r="N179" s="56" t="s">
        <v>100</v>
      </c>
      <c r="O179" s="57">
        <v>19</v>
      </c>
      <c r="P179" s="57">
        <v>4.5999999999999996</v>
      </c>
      <c r="Q179" s="57">
        <v>4</v>
      </c>
      <c r="R179" s="57"/>
      <c r="S179" s="58">
        <f t="shared" si="38"/>
        <v>87.399999999999991</v>
      </c>
      <c r="T179" s="56">
        <v>4</v>
      </c>
      <c r="U179" s="56">
        <v>2</v>
      </c>
      <c r="V179" s="56"/>
      <c r="W179" s="56"/>
      <c r="X179" s="56"/>
      <c r="Y179" s="39">
        <f t="shared" si="39"/>
        <v>9.1999999999999993</v>
      </c>
      <c r="Z179" s="56">
        <v>2</v>
      </c>
      <c r="AA179" s="56"/>
      <c r="AB179" s="40">
        <f t="shared" si="40"/>
        <v>87.399999999999991</v>
      </c>
      <c r="AC179" s="40">
        <f t="shared" si="41"/>
        <v>19</v>
      </c>
      <c r="AD179" s="56" t="s">
        <v>100</v>
      </c>
      <c r="AE179" s="39">
        <f t="shared" si="35"/>
        <v>5</v>
      </c>
      <c r="AF179" s="39">
        <v>5</v>
      </c>
      <c r="AG179" s="40"/>
      <c r="AH179" s="58">
        <v>30</v>
      </c>
      <c r="AI179" s="40">
        <f t="shared" si="44"/>
        <v>150</v>
      </c>
      <c r="AJ179" s="40"/>
      <c r="AK179" s="57">
        <f t="shared" si="51"/>
        <v>150</v>
      </c>
      <c r="AL179" s="56"/>
      <c r="AM179" s="56"/>
      <c r="AN179" s="56"/>
      <c r="AO179" s="56"/>
      <c r="AP179" s="40">
        <f>AQ179+AR179+AS179</f>
        <v>10</v>
      </c>
      <c r="AQ179" s="56"/>
      <c r="AR179" s="57">
        <v>10</v>
      </c>
      <c r="AS179" s="56"/>
      <c r="AT179" s="56"/>
      <c r="AU179" s="56"/>
      <c r="AV179" s="41">
        <f>AW179+AZ179+BA179</f>
        <v>13.3</v>
      </c>
      <c r="AW179" s="58">
        <v>13.3</v>
      </c>
      <c r="AX179" s="41">
        <f>AW179</f>
        <v>13.3</v>
      </c>
      <c r="AY179" s="69">
        <f>AW179</f>
        <v>13.3</v>
      </c>
      <c r="AZ179" s="56"/>
      <c r="BA179" s="56"/>
      <c r="BB179" s="56"/>
      <c r="BC179" s="56"/>
      <c r="BD179" s="56"/>
      <c r="BE179" s="56"/>
      <c r="BF179" s="39">
        <f t="shared" si="42"/>
        <v>150</v>
      </c>
      <c r="BG179" s="57">
        <f t="shared" si="43"/>
        <v>30</v>
      </c>
      <c r="BH179" s="71" t="s">
        <v>125</v>
      </c>
      <c r="BJ179" s="60"/>
      <c r="BK179" s="60"/>
    </row>
    <row r="180" spans="1:63" s="59" customFormat="1" ht="18" customHeight="1" x14ac:dyDescent="0.25">
      <c r="A180" s="35">
        <v>176</v>
      </c>
      <c r="B180" s="56" t="s">
        <v>953</v>
      </c>
      <c r="C180" s="56" t="s">
        <v>954</v>
      </c>
      <c r="D180" s="56" t="s">
        <v>870</v>
      </c>
      <c r="E180" s="56" t="s">
        <v>820</v>
      </c>
      <c r="F180" s="56" t="s">
        <v>950</v>
      </c>
      <c r="G180" s="56" t="s">
        <v>103</v>
      </c>
      <c r="H180" s="56" t="s">
        <v>455</v>
      </c>
      <c r="I180" s="56" t="s">
        <v>241</v>
      </c>
      <c r="J180" s="35" t="s">
        <v>149</v>
      </c>
      <c r="K180" s="56" t="s">
        <v>115</v>
      </c>
      <c r="L180" s="37" t="s">
        <v>378</v>
      </c>
      <c r="M180" s="56" t="s">
        <v>142</v>
      </c>
      <c r="N180" s="56" t="s">
        <v>100</v>
      </c>
      <c r="O180" s="57">
        <v>18</v>
      </c>
      <c r="P180" s="57">
        <v>3.6</v>
      </c>
      <c r="Q180" s="57">
        <v>3</v>
      </c>
      <c r="R180" s="57"/>
      <c r="S180" s="58">
        <f t="shared" si="38"/>
        <v>64.8</v>
      </c>
      <c r="T180" s="56">
        <v>4</v>
      </c>
      <c r="U180" s="56">
        <v>2</v>
      </c>
      <c r="V180" s="56"/>
      <c r="W180" s="56"/>
      <c r="X180" s="56"/>
      <c r="Y180" s="39">
        <f t="shared" si="39"/>
        <v>7.2</v>
      </c>
      <c r="Z180" s="56">
        <v>2</v>
      </c>
      <c r="AA180" s="56"/>
      <c r="AB180" s="40">
        <f t="shared" si="40"/>
        <v>64.8</v>
      </c>
      <c r="AC180" s="40">
        <f t="shared" si="41"/>
        <v>18</v>
      </c>
      <c r="AD180" s="56" t="s">
        <v>100</v>
      </c>
      <c r="AE180" s="39">
        <f t="shared" ref="AE180:AE236" si="55">AF180+AG180</f>
        <v>4</v>
      </c>
      <c r="AF180" s="39">
        <v>4</v>
      </c>
      <c r="AG180" s="40"/>
      <c r="AH180" s="58">
        <v>20</v>
      </c>
      <c r="AI180" s="40">
        <f t="shared" si="44"/>
        <v>80</v>
      </c>
      <c r="AJ180" s="40"/>
      <c r="AK180" s="57">
        <f t="shared" si="51"/>
        <v>80</v>
      </c>
      <c r="AL180" s="56"/>
      <c r="AM180" s="56"/>
      <c r="AN180" s="56"/>
      <c r="AO180" s="56"/>
      <c r="AP180" s="40">
        <f>AQ180+AR180+AS180</f>
        <v>5</v>
      </c>
      <c r="AQ180" s="56"/>
      <c r="AR180" s="57">
        <v>5</v>
      </c>
      <c r="AS180" s="56"/>
      <c r="AT180" s="56"/>
      <c r="AU180" s="56"/>
      <c r="AV180" s="78">
        <f>AW180+AZ180+BA180</f>
        <v>20</v>
      </c>
      <c r="AW180" s="63">
        <v>20</v>
      </c>
      <c r="AX180" s="41">
        <f>AW180</f>
        <v>20</v>
      </c>
      <c r="AY180" s="69">
        <f>AW180</f>
        <v>20</v>
      </c>
      <c r="AZ180" s="56"/>
      <c r="BA180" s="56"/>
      <c r="BB180" s="56"/>
      <c r="BC180" s="56"/>
      <c r="BD180" s="56"/>
      <c r="BE180" s="56"/>
      <c r="BF180" s="39">
        <f t="shared" si="42"/>
        <v>80</v>
      </c>
      <c r="BG180" s="57">
        <f t="shared" si="43"/>
        <v>20</v>
      </c>
      <c r="BH180" s="71" t="s">
        <v>125</v>
      </c>
      <c r="BJ180" s="60"/>
      <c r="BK180" s="60"/>
    </row>
    <row r="181" spans="1:63" s="59" customFormat="1" ht="18" customHeight="1" x14ac:dyDescent="0.25">
      <c r="A181" s="35">
        <v>177</v>
      </c>
      <c r="B181" s="56" t="s">
        <v>955</v>
      </c>
      <c r="C181" s="56" t="s">
        <v>956</v>
      </c>
      <c r="D181" s="56" t="s">
        <v>941</v>
      </c>
      <c r="E181" s="56" t="s">
        <v>820</v>
      </c>
      <c r="F181" s="56" t="s">
        <v>950</v>
      </c>
      <c r="G181" s="56" t="s">
        <v>103</v>
      </c>
      <c r="H181" s="56" t="s">
        <v>461</v>
      </c>
      <c r="I181" s="56" t="s">
        <v>241</v>
      </c>
      <c r="J181" s="35" t="s">
        <v>121</v>
      </c>
      <c r="K181" s="56" t="s">
        <v>99</v>
      </c>
      <c r="L181" s="37" t="s">
        <v>463</v>
      </c>
      <c r="M181" s="56" t="s">
        <v>957</v>
      </c>
      <c r="N181" s="56" t="s">
        <v>100</v>
      </c>
      <c r="O181" s="57">
        <v>16</v>
      </c>
      <c r="P181" s="57">
        <v>3.6</v>
      </c>
      <c r="Q181" s="57">
        <v>3</v>
      </c>
      <c r="R181" s="57"/>
      <c r="S181" s="58">
        <f t="shared" si="38"/>
        <v>57.6</v>
      </c>
      <c r="T181" s="56">
        <v>4</v>
      </c>
      <c r="U181" s="56">
        <v>2</v>
      </c>
      <c r="V181" s="56"/>
      <c r="W181" s="56">
        <v>26</v>
      </c>
      <c r="X181" s="56"/>
      <c r="Y181" s="39">
        <f t="shared" si="39"/>
        <v>7.2</v>
      </c>
      <c r="Z181" s="56">
        <v>2</v>
      </c>
      <c r="AA181" s="56"/>
      <c r="AB181" s="40">
        <f t="shared" si="40"/>
        <v>57.6</v>
      </c>
      <c r="AC181" s="40">
        <f t="shared" si="41"/>
        <v>16</v>
      </c>
      <c r="AD181" s="56" t="s">
        <v>100</v>
      </c>
      <c r="AE181" s="39">
        <f t="shared" si="55"/>
        <v>4</v>
      </c>
      <c r="AF181" s="39">
        <v>4</v>
      </c>
      <c r="AG181" s="40"/>
      <c r="AH181" s="58">
        <v>20</v>
      </c>
      <c r="AI181" s="40">
        <f t="shared" si="44"/>
        <v>80</v>
      </c>
      <c r="AJ181" s="40"/>
      <c r="AK181" s="57">
        <f t="shared" si="51"/>
        <v>80</v>
      </c>
      <c r="AL181" s="56"/>
      <c r="AM181" s="56"/>
      <c r="AN181" s="56"/>
      <c r="AO181" s="56"/>
      <c r="AP181" s="40"/>
      <c r="AQ181" s="56"/>
      <c r="AR181" s="57"/>
      <c r="AS181" s="56"/>
      <c r="AT181" s="56"/>
      <c r="AU181" s="56"/>
      <c r="AV181" s="78">
        <f>AW181+AZ181+BA181</f>
        <v>11</v>
      </c>
      <c r="AW181" s="63">
        <v>11</v>
      </c>
      <c r="AX181" s="41">
        <f>AW181</f>
        <v>11</v>
      </c>
      <c r="AY181" s="69">
        <f>AW181</f>
        <v>11</v>
      </c>
      <c r="AZ181" s="56"/>
      <c r="BA181" s="56"/>
      <c r="BB181" s="56"/>
      <c r="BC181" s="56"/>
      <c r="BD181" s="56"/>
      <c r="BE181" s="56"/>
      <c r="BF181" s="39">
        <f t="shared" si="42"/>
        <v>80</v>
      </c>
      <c r="BG181" s="57">
        <f t="shared" si="43"/>
        <v>20</v>
      </c>
      <c r="BH181" s="71" t="s">
        <v>125</v>
      </c>
      <c r="BJ181" s="60"/>
      <c r="BK181" s="60"/>
    </row>
    <row r="182" spans="1:63" s="59" customFormat="1" ht="18" customHeight="1" x14ac:dyDescent="0.25">
      <c r="A182" s="35">
        <v>178</v>
      </c>
      <c r="B182" s="56" t="s">
        <v>958</v>
      </c>
      <c r="C182" s="56" t="s">
        <v>959</v>
      </c>
      <c r="D182" s="56" t="s">
        <v>941</v>
      </c>
      <c r="E182" s="56" t="s">
        <v>820</v>
      </c>
      <c r="F182" s="56" t="s">
        <v>950</v>
      </c>
      <c r="G182" s="56" t="s">
        <v>103</v>
      </c>
      <c r="H182" s="56" t="s">
        <v>945</v>
      </c>
      <c r="I182" s="56" t="s">
        <v>241</v>
      </c>
      <c r="J182" s="56"/>
      <c r="K182" s="56"/>
      <c r="L182" s="37"/>
      <c r="M182" s="56" t="s">
        <v>142</v>
      </c>
      <c r="N182" s="56" t="s">
        <v>100</v>
      </c>
      <c r="O182" s="57">
        <v>18</v>
      </c>
      <c r="P182" s="57">
        <v>1.8</v>
      </c>
      <c r="Q182" s="57"/>
      <c r="R182" s="57"/>
      <c r="S182" s="58">
        <f t="shared" si="38"/>
        <v>32.4</v>
      </c>
      <c r="T182" s="56"/>
      <c r="U182" s="56">
        <v>2</v>
      </c>
      <c r="V182" s="56"/>
      <c r="W182" s="56"/>
      <c r="X182" s="56"/>
      <c r="Y182" s="39">
        <f t="shared" si="39"/>
        <v>3.6</v>
      </c>
      <c r="Z182" s="56">
        <v>2</v>
      </c>
      <c r="AA182" s="56"/>
      <c r="AB182" s="40">
        <f t="shared" si="40"/>
        <v>32.4</v>
      </c>
      <c r="AC182" s="40">
        <f t="shared" si="41"/>
        <v>18</v>
      </c>
      <c r="AD182" s="56" t="s">
        <v>100</v>
      </c>
      <c r="AE182" s="39">
        <f t="shared" si="55"/>
        <v>2</v>
      </c>
      <c r="AF182" s="39"/>
      <c r="AG182" s="40">
        <v>2</v>
      </c>
      <c r="AH182" s="58">
        <v>20</v>
      </c>
      <c r="AI182" s="40">
        <f t="shared" si="44"/>
        <v>40</v>
      </c>
      <c r="AJ182" s="40"/>
      <c r="AK182" s="57">
        <f t="shared" si="51"/>
        <v>40</v>
      </c>
      <c r="AL182" s="56"/>
      <c r="AM182" s="56"/>
      <c r="AN182" s="56"/>
      <c r="AO182" s="56"/>
      <c r="AP182" s="40"/>
      <c r="AQ182" s="56"/>
      <c r="AR182" s="57"/>
      <c r="AS182" s="56"/>
      <c r="AT182" s="56"/>
      <c r="AU182" s="56"/>
      <c r="AV182" s="41">
        <f>AW182+AZ182+BA182</f>
        <v>0</v>
      </c>
      <c r="AW182" s="58"/>
      <c r="AX182" s="41"/>
      <c r="AY182" s="69"/>
      <c r="AZ182" s="56"/>
      <c r="BA182" s="56"/>
      <c r="BB182" s="56"/>
      <c r="BC182" s="56"/>
      <c r="BD182" s="56"/>
      <c r="BE182" s="56"/>
      <c r="BF182" s="39">
        <f t="shared" si="42"/>
        <v>40</v>
      </c>
      <c r="BG182" s="57">
        <f t="shared" si="43"/>
        <v>20</v>
      </c>
      <c r="BH182" s="71" t="s">
        <v>125</v>
      </c>
      <c r="BJ182" s="60"/>
      <c r="BK182" s="60"/>
    </row>
    <row r="183" spans="1:63" s="59" customFormat="1" ht="18" customHeight="1" x14ac:dyDescent="0.25">
      <c r="A183" s="35">
        <v>179</v>
      </c>
      <c r="B183" s="56" t="s">
        <v>960</v>
      </c>
      <c r="C183" s="56" t="s">
        <v>961</v>
      </c>
      <c r="D183" s="56" t="s">
        <v>941</v>
      </c>
      <c r="E183" s="56" t="s">
        <v>820</v>
      </c>
      <c r="F183" s="56" t="s">
        <v>950</v>
      </c>
      <c r="G183" s="56" t="s">
        <v>103</v>
      </c>
      <c r="H183" s="56" t="s">
        <v>461</v>
      </c>
      <c r="I183" s="56" t="s">
        <v>241</v>
      </c>
      <c r="J183" s="35" t="s">
        <v>121</v>
      </c>
      <c r="K183" s="56" t="s">
        <v>99</v>
      </c>
      <c r="L183" s="37" t="s">
        <v>485</v>
      </c>
      <c r="M183" s="56" t="s">
        <v>147</v>
      </c>
      <c r="N183" s="56" t="s">
        <v>100</v>
      </c>
      <c r="O183" s="57">
        <v>20</v>
      </c>
      <c r="P183" s="57">
        <v>4.5999999999999996</v>
      </c>
      <c r="Q183" s="57">
        <v>4</v>
      </c>
      <c r="R183" s="57"/>
      <c r="S183" s="58">
        <f t="shared" si="38"/>
        <v>92</v>
      </c>
      <c r="T183" s="56">
        <v>4</v>
      </c>
      <c r="U183" s="56">
        <v>2</v>
      </c>
      <c r="V183" s="56"/>
      <c r="W183" s="56"/>
      <c r="X183" s="56"/>
      <c r="Y183" s="39">
        <f t="shared" si="39"/>
        <v>9.1999999999999993</v>
      </c>
      <c r="Z183" s="56">
        <v>2</v>
      </c>
      <c r="AA183" s="56"/>
      <c r="AB183" s="40">
        <f t="shared" si="40"/>
        <v>92</v>
      </c>
      <c r="AC183" s="40">
        <f t="shared" si="41"/>
        <v>20</v>
      </c>
      <c r="AD183" s="56" t="s">
        <v>100</v>
      </c>
      <c r="AE183" s="39">
        <f t="shared" si="55"/>
        <v>4.5</v>
      </c>
      <c r="AF183" s="39">
        <v>4.5</v>
      </c>
      <c r="AG183" s="40"/>
      <c r="AH183" s="58">
        <v>54.5</v>
      </c>
      <c r="AI183" s="40">
        <f t="shared" si="44"/>
        <v>245.25</v>
      </c>
      <c r="AJ183" s="40"/>
      <c r="AK183" s="57">
        <f t="shared" si="51"/>
        <v>245.25</v>
      </c>
      <c r="AL183" s="56"/>
      <c r="AM183" s="56"/>
      <c r="AN183" s="56"/>
      <c r="AO183" s="56"/>
      <c r="AP183" s="40">
        <f>AQ183+AR183+AS183</f>
        <v>33.5</v>
      </c>
      <c r="AQ183" s="56"/>
      <c r="AR183" s="57">
        <v>33.5</v>
      </c>
      <c r="AS183" s="56"/>
      <c r="AT183" s="56"/>
      <c r="AU183" s="56"/>
      <c r="AV183" s="78">
        <v>41.8</v>
      </c>
      <c r="AW183" s="63">
        <v>41.8</v>
      </c>
      <c r="AX183" s="41">
        <f>AW183</f>
        <v>41.8</v>
      </c>
      <c r="AY183" s="69">
        <f>AW183</f>
        <v>41.8</v>
      </c>
      <c r="AZ183" s="56"/>
      <c r="BA183" s="56"/>
      <c r="BB183" s="61">
        <v>20</v>
      </c>
      <c r="BC183" s="56"/>
      <c r="BD183" s="56"/>
      <c r="BE183" s="56"/>
      <c r="BF183" s="39">
        <f t="shared" si="42"/>
        <v>245.25</v>
      </c>
      <c r="BG183" s="57">
        <f t="shared" si="43"/>
        <v>54.5</v>
      </c>
      <c r="BH183" s="71" t="s">
        <v>125</v>
      </c>
      <c r="BJ183" s="60"/>
      <c r="BK183" s="60"/>
    </row>
    <row r="184" spans="1:63" s="59" customFormat="1" ht="18" customHeight="1" x14ac:dyDescent="0.25">
      <c r="A184" s="35">
        <v>180</v>
      </c>
      <c r="B184" s="56" t="s">
        <v>962</v>
      </c>
      <c r="C184" s="56" t="s">
        <v>963</v>
      </c>
      <c r="D184" s="56" t="s">
        <v>865</v>
      </c>
      <c r="E184" s="56" t="s">
        <v>820</v>
      </c>
      <c r="F184" s="56" t="s">
        <v>964</v>
      </c>
      <c r="G184" s="56" t="s">
        <v>103</v>
      </c>
      <c r="H184" s="56" t="s">
        <v>624</v>
      </c>
      <c r="I184" s="56" t="s">
        <v>965</v>
      </c>
      <c r="J184" s="35" t="s">
        <v>149</v>
      </c>
      <c r="K184" s="56" t="s">
        <v>115</v>
      </c>
      <c r="L184" s="37"/>
      <c r="M184" s="56" t="s">
        <v>147</v>
      </c>
      <c r="N184" s="56" t="s">
        <v>100</v>
      </c>
      <c r="O184" s="57">
        <v>20</v>
      </c>
      <c r="P184" s="57">
        <v>4.5999999999999996</v>
      </c>
      <c r="Q184" s="57">
        <v>4</v>
      </c>
      <c r="R184" s="57"/>
      <c r="S184" s="58">
        <f t="shared" si="38"/>
        <v>92</v>
      </c>
      <c r="T184" s="56">
        <v>4</v>
      </c>
      <c r="U184" s="56">
        <v>2</v>
      </c>
      <c r="V184" s="56"/>
      <c r="W184" s="56"/>
      <c r="X184" s="56"/>
      <c r="Y184" s="39">
        <f t="shared" si="39"/>
        <v>9.1999999999999993</v>
      </c>
      <c r="Z184" s="56">
        <v>2</v>
      </c>
      <c r="AA184" s="56"/>
      <c r="AB184" s="40">
        <f t="shared" si="40"/>
        <v>92</v>
      </c>
      <c r="AC184" s="40">
        <f t="shared" si="41"/>
        <v>20</v>
      </c>
      <c r="AD184" s="56" t="s">
        <v>100</v>
      </c>
      <c r="AE184" s="39">
        <f t="shared" si="55"/>
        <v>5</v>
      </c>
      <c r="AF184" s="39"/>
      <c r="AG184" s="40">
        <v>5</v>
      </c>
      <c r="AH184" s="58">
        <v>30</v>
      </c>
      <c r="AI184" s="40">
        <f t="shared" si="44"/>
        <v>150</v>
      </c>
      <c r="AJ184" s="40"/>
      <c r="AK184" s="57">
        <f t="shared" si="51"/>
        <v>150</v>
      </c>
      <c r="AL184" s="56"/>
      <c r="AM184" s="56"/>
      <c r="AN184" s="56"/>
      <c r="AO184" s="56"/>
      <c r="AP184" s="40"/>
      <c r="AQ184" s="56"/>
      <c r="AR184" s="57"/>
      <c r="AS184" s="56"/>
      <c r="AT184" s="56"/>
      <c r="AU184" s="56"/>
      <c r="AV184" s="41">
        <f t="shared" ref="AV184:AV192" si="56">AW184+AZ184+BA184</f>
        <v>50</v>
      </c>
      <c r="AW184" s="58"/>
      <c r="AX184" s="41"/>
      <c r="AY184" s="69"/>
      <c r="AZ184" s="56"/>
      <c r="BA184" s="56">
        <v>50</v>
      </c>
      <c r="BB184" s="56"/>
      <c r="BC184" s="56"/>
      <c r="BD184" s="56"/>
      <c r="BE184" s="56"/>
      <c r="BF184" s="39">
        <f t="shared" si="42"/>
        <v>150</v>
      </c>
      <c r="BG184" s="57">
        <f t="shared" si="43"/>
        <v>30</v>
      </c>
      <c r="BH184" s="71" t="s">
        <v>125</v>
      </c>
      <c r="BJ184" s="60"/>
      <c r="BK184" s="60"/>
    </row>
    <row r="185" spans="1:63" s="59" customFormat="1" ht="18" customHeight="1" x14ac:dyDescent="0.25">
      <c r="A185" s="35">
        <v>181</v>
      </c>
      <c r="B185" s="56" t="s">
        <v>966</v>
      </c>
      <c r="C185" s="56" t="s">
        <v>967</v>
      </c>
      <c r="D185" s="56" t="s">
        <v>968</v>
      </c>
      <c r="E185" s="56" t="s">
        <v>820</v>
      </c>
      <c r="F185" s="56" t="s">
        <v>783</v>
      </c>
      <c r="G185" s="56" t="s">
        <v>103</v>
      </c>
      <c r="H185" s="56" t="s">
        <v>455</v>
      </c>
      <c r="I185" s="56" t="s">
        <v>969</v>
      </c>
      <c r="J185" s="35" t="s">
        <v>149</v>
      </c>
      <c r="K185" s="56" t="s">
        <v>115</v>
      </c>
      <c r="L185" s="37" t="s">
        <v>378</v>
      </c>
      <c r="M185" s="56" t="s">
        <v>133</v>
      </c>
      <c r="N185" s="56" t="s">
        <v>100</v>
      </c>
      <c r="O185" s="57">
        <v>28</v>
      </c>
      <c r="P185" s="57">
        <v>5.6</v>
      </c>
      <c r="Q185" s="57">
        <v>5</v>
      </c>
      <c r="R185" s="57"/>
      <c r="S185" s="58">
        <f t="shared" si="38"/>
        <v>156.79999999999998</v>
      </c>
      <c r="T185" s="56">
        <v>4</v>
      </c>
      <c r="U185" s="56">
        <v>2</v>
      </c>
      <c r="V185" s="56"/>
      <c r="W185" s="56"/>
      <c r="X185" s="56"/>
      <c r="Y185" s="39">
        <f t="shared" si="39"/>
        <v>11.2</v>
      </c>
      <c r="Z185" s="56">
        <v>2</v>
      </c>
      <c r="AA185" s="56"/>
      <c r="AB185" s="40">
        <f t="shared" si="40"/>
        <v>156.79999999999998</v>
      </c>
      <c r="AC185" s="40">
        <f t="shared" si="41"/>
        <v>28</v>
      </c>
      <c r="AD185" s="56" t="s">
        <v>101</v>
      </c>
      <c r="AE185" s="39">
        <f t="shared" si="55"/>
        <v>7</v>
      </c>
      <c r="AF185" s="39">
        <v>7</v>
      </c>
      <c r="AG185" s="40"/>
      <c r="AH185" s="57">
        <v>46.78</v>
      </c>
      <c r="AI185" s="40">
        <f t="shared" si="44"/>
        <v>327.46000000000004</v>
      </c>
      <c r="AJ185" s="39">
        <f>AE185*AH185</f>
        <v>327.46000000000004</v>
      </c>
      <c r="AK185" s="57"/>
      <c r="AL185" s="56"/>
      <c r="AM185" s="56"/>
      <c r="AN185" s="56"/>
      <c r="AO185" s="56"/>
      <c r="AP185" s="40">
        <f>AQ185+AR185+AS185</f>
        <v>93.56</v>
      </c>
      <c r="AQ185" s="56"/>
      <c r="AR185" s="57">
        <f>46.78*2</f>
        <v>93.56</v>
      </c>
      <c r="AS185" s="56"/>
      <c r="AT185" s="56"/>
      <c r="AU185" s="56"/>
      <c r="AV185" s="41">
        <f t="shared" si="56"/>
        <v>93.56</v>
      </c>
      <c r="AW185" s="58"/>
      <c r="AX185" s="41"/>
      <c r="AY185" s="69"/>
      <c r="AZ185" s="56">
        <f>46.78*2</f>
        <v>93.56</v>
      </c>
      <c r="BA185" s="56"/>
      <c r="BB185" s="56"/>
      <c r="BC185" s="56"/>
      <c r="BD185" s="56"/>
      <c r="BE185" s="56"/>
      <c r="BF185" s="39">
        <f t="shared" si="42"/>
        <v>327.46000000000004</v>
      </c>
      <c r="BG185" s="57">
        <f t="shared" si="43"/>
        <v>46.78</v>
      </c>
      <c r="BH185" s="71" t="s">
        <v>125</v>
      </c>
      <c r="BJ185" s="60"/>
      <c r="BK185" s="60"/>
    </row>
    <row r="186" spans="1:63" s="59" customFormat="1" ht="18" customHeight="1" x14ac:dyDescent="0.25">
      <c r="A186" s="35">
        <v>182</v>
      </c>
      <c r="B186" s="56" t="s">
        <v>970</v>
      </c>
      <c r="C186" s="56" t="s">
        <v>971</v>
      </c>
      <c r="D186" s="56"/>
      <c r="E186" s="56" t="s">
        <v>820</v>
      </c>
      <c r="F186" s="56" t="s">
        <v>972</v>
      </c>
      <c r="G186" s="56" t="s">
        <v>103</v>
      </c>
      <c r="H186" s="56" t="s">
        <v>455</v>
      </c>
      <c r="I186" s="56" t="s">
        <v>973</v>
      </c>
      <c r="J186" s="35"/>
      <c r="K186" s="56" t="s">
        <v>105</v>
      </c>
      <c r="L186" s="37"/>
      <c r="M186" s="56" t="s">
        <v>142</v>
      </c>
      <c r="N186" s="56" t="s">
        <v>100</v>
      </c>
      <c r="O186" s="57">
        <v>18</v>
      </c>
      <c r="P186" s="57">
        <v>5.6</v>
      </c>
      <c r="Q186" s="57">
        <v>5</v>
      </c>
      <c r="R186" s="57"/>
      <c r="S186" s="58">
        <f t="shared" si="38"/>
        <v>100.8</v>
      </c>
      <c r="T186" s="56"/>
      <c r="U186" s="56">
        <v>2</v>
      </c>
      <c r="V186" s="56"/>
      <c r="W186" s="56"/>
      <c r="X186" s="56"/>
      <c r="Y186" s="39">
        <f t="shared" si="39"/>
        <v>11.2</v>
      </c>
      <c r="Z186" s="56">
        <v>2</v>
      </c>
      <c r="AA186" s="56"/>
      <c r="AB186" s="40">
        <f t="shared" si="40"/>
        <v>100.8</v>
      </c>
      <c r="AC186" s="40">
        <f t="shared" si="41"/>
        <v>18</v>
      </c>
      <c r="AD186" s="56" t="s">
        <v>100</v>
      </c>
      <c r="AE186" s="39">
        <f t="shared" si="55"/>
        <v>6</v>
      </c>
      <c r="AF186" s="39">
        <v>6</v>
      </c>
      <c r="AG186" s="40"/>
      <c r="AH186" s="58">
        <v>20</v>
      </c>
      <c r="AI186" s="40">
        <f t="shared" si="44"/>
        <v>120</v>
      </c>
      <c r="AJ186" s="40"/>
      <c r="AK186" s="57">
        <f>AE186*AH186-AJ186-AL186-AM186</f>
        <v>120</v>
      </c>
      <c r="AL186" s="56"/>
      <c r="AM186" s="56"/>
      <c r="AN186" s="56"/>
      <c r="AO186" s="56"/>
      <c r="AP186" s="40"/>
      <c r="AQ186" s="56"/>
      <c r="AR186" s="57"/>
      <c r="AS186" s="56"/>
      <c r="AT186" s="56"/>
      <c r="AU186" s="56"/>
      <c r="AV186" s="78">
        <f t="shared" si="56"/>
        <v>20</v>
      </c>
      <c r="AW186" s="63">
        <v>20</v>
      </c>
      <c r="AX186" s="41">
        <f>AW186</f>
        <v>20</v>
      </c>
      <c r="AY186" s="69">
        <f>AW186</f>
        <v>20</v>
      </c>
      <c r="AZ186" s="56"/>
      <c r="BA186" s="56"/>
      <c r="BB186" s="56"/>
      <c r="BC186" s="56"/>
      <c r="BD186" s="56"/>
      <c r="BE186" s="56"/>
      <c r="BF186" s="39">
        <f t="shared" si="42"/>
        <v>120</v>
      </c>
      <c r="BG186" s="57">
        <f t="shared" si="43"/>
        <v>20</v>
      </c>
      <c r="BH186" s="71" t="s">
        <v>125</v>
      </c>
      <c r="BJ186" s="60"/>
      <c r="BK186" s="60"/>
    </row>
    <row r="187" spans="1:63" s="59" customFormat="1" ht="18" customHeight="1" x14ac:dyDescent="0.25">
      <c r="A187" s="35">
        <v>183</v>
      </c>
      <c r="B187" s="79" t="s">
        <v>974</v>
      </c>
      <c r="C187" s="56" t="s">
        <v>975</v>
      </c>
      <c r="D187" s="56"/>
      <c r="E187" s="79" t="s">
        <v>820</v>
      </c>
      <c r="F187" s="79" t="s">
        <v>367</v>
      </c>
      <c r="G187" s="56" t="s">
        <v>103</v>
      </c>
      <c r="H187" s="56" t="s">
        <v>455</v>
      </c>
      <c r="I187" s="79" t="s">
        <v>965</v>
      </c>
      <c r="J187" s="35" t="s">
        <v>121</v>
      </c>
      <c r="K187" s="56" t="s">
        <v>99</v>
      </c>
      <c r="L187" s="37">
        <v>2014.7</v>
      </c>
      <c r="M187" s="79" t="s">
        <v>148</v>
      </c>
      <c r="N187" s="56" t="s">
        <v>101</v>
      </c>
      <c r="O187" s="79">
        <v>52</v>
      </c>
      <c r="P187" s="79">
        <v>7</v>
      </c>
      <c r="Q187" s="79">
        <v>6.4</v>
      </c>
      <c r="R187" s="57"/>
      <c r="S187" s="58">
        <f t="shared" si="38"/>
        <v>364</v>
      </c>
      <c r="T187" s="56">
        <v>4</v>
      </c>
      <c r="U187" s="56">
        <v>2</v>
      </c>
      <c r="V187" s="56"/>
      <c r="W187" s="56"/>
      <c r="X187" s="56"/>
      <c r="Y187" s="39">
        <f t="shared" si="39"/>
        <v>14</v>
      </c>
      <c r="Z187" s="56">
        <v>2</v>
      </c>
      <c r="AA187" s="56"/>
      <c r="AB187" s="40">
        <f t="shared" si="40"/>
        <v>364</v>
      </c>
      <c r="AC187" s="40">
        <f t="shared" si="41"/>
        <v>52</v>
      </c>
      <c r="AD187" s="56" t="s">
        <v>101</v>
      </c>
      <c r="AE187" s="39">
        <f t="shared" si="55"/>
        <v>7</v>
      </c>
      <c r="AF187" s="35">
        <v>7</v>
      </c>
      <c r="AG187" s="40"/>
      <c r="AH187" s="79">
        <v>131</v>
      </c>
      <c r="AI187" s="40">
        <f t="shared" si="44"/>
        <v>917</v>
      </c>
      <c r="AJ187" s="39">
        <f>AE187*AH187</f>
        <v>917</v>
      </c>
      <c r="AK187" s="57"/>
      <c r="AL187" s="56"/>
      <c r="AM187" s="56"/>
      <c r="AN187" s="56"/>
      <c r="AO187" s="56"/>
      <c r="AP187" s="40">
        <f>AQ187+AR187+AS187</f>
        <v>262</v>
      </c>
      <c r="AQ187" s="56"/>
      <c r="AR187" s="57">
        <v>262</v>
      </c>
      <c r="AS187" s="56"/>
      <c r="AT187" s="56"/>
      <c r="AU187" s="56">
        <f>65*3</f>
        <v>195</v>
      </c>
      <c r="AV187" s="41">
        <f t="shared" si="56"/>
        <v>262</v>
      </c>
      <c r="AW187" s="58"/>
      <c r="AX187" s="41"/>
      <c r="AY187" s="69"/>
      <c r="AZ187" s="56">
        <v>262</v>
      </c>
      <c r="BA187" s="56"/>
      <c r="BB187" s="56"/>
      <c r="BC187" s="56"/>
      <c r="BD187" s="56"/>
      <c r="BE187" s="56"/>
      <c r="BF187" s="39">
        <f t="shared" si="42"/>
        <v>917</v>
      </c>
      <c r="BG187" s="57">
        <f t="shared" si="43"/>
        <v>131</v>
      </c>
      <c r="BH187" s="71" t="s">
        <v>125</v>
      </c>
      <c r="BJ187" s="60"/>
      <c r="BK187" s="60"/>
    </row>
    <row r="188" spans="1:63" s="59" customFormat="1" ht="18" customHeight="1" x14ac:dyDescent="0.25">
      <c r="A188" s="35">
        <v>184</v>
      </c>
      <c r="B188" s="79" t="s">
        <v>976</v>
      </c>
      <c r="C188" s="56" t="s">
        <v>977</v>
      </c>
      <c r="D188" s="56"/>
      <c r="E188" s="79" t="s">
        <v>820</v>
      </c>
      <c r="F188" s="79" t="s">
        <v>783</v>
      </c>
      <c r="G188" s="56" t="s">
        <v>103</v>
      </c>
      <c r="H188" s="56" t="s">
        <v>455</v>
      </c>
      <c r="I188" s="79" t="s">
        <v>965</v>
      </c>
      <c r="J188" s="35" t="s">
        <v>121</v>
      </c>
      <c r="K188" s="56" t="s">
        <v>99</v>
      </c>
      <c r="L188" s="37">
        <v>2015.12</v>
      </c>
      <c r="M188" s="79" t="s">
        <v>148</v>
      </c>
      <c r="N188" s="56" t="s">
        <v>101</v>
      </c>
      <c r="O188" s="79">
        <v>52</v>
      </c>
      <c r="P188" s="79">
        <v>7</v>
      </c>
      <c r="Q188" s="79">
        <v>6.4</v>
      </c>
      <c r="R188" s="57"/>
      <c r="S188" s="58">
        <f t="shared" si="38"/>
        <v>364</v>
      </c>
      <c r="T188" s="56">
        <v>4</v>
      </c>
      <c r="U188" s="56">
        <v>2</v>
      </c>
      <c r="V188" s="56"/>
      <c r="W188" s="56"/>
      <c r="X188" s="56"/>
      <c r="Y188" s="39">
        <f t="shared" si="39"/>
        <v>14</v>
      </c>
      <c r="Z188" s="56">
        <v>2</v>
      </c>
      <c r="AA188" s="56"/>
      <c r="AB188" s="40">
        <f t="shared" si="40"/>
        <v>364</v>
      </c>
      <c r="AC188" s="40">
        <f t="shared" si="41"/>
        <v>52</v>
      </c>
      <c r="AD188" s="56" t="s">
        <v>101</v>
      </c>
      <c r="AE188" s="39">
        <f t="shared" si="55"/>
        <v>7</v>
      </c>
      <c r="AF188" s="35">
        <v>7</v>
      </c>
      <c r="AG188" s="40"/>
      <c r="AH188" s="79">
        <v>131</v>
      </c>
      <c r="AI188" s="40">
        <f t="shared" si="44"/>
        <v>917</v>
      </c>
      <c r="AJ188" s="39">
        <f>AE188*AH188</f>
        <v>917</v>
      </c>
      <c r="AK188" s="57"/>
      <c r="AL188" s="56"/>
      <c r="AM188" s="56"/>
      <c r="AN188" s="56"/>
      <c r="AO188" s="56"/>
      <c r="AP188" s="40">
        <f>AQ188+AR188+AS188</f>
        <v>262</v>
      </c>
      <c r="AQ188" s="56"/>
      <c r="AR188" s="57">
        <v>262</v>
      </c>
      <c r="AS188" s="56"/>
      <c r="AT188" s="56"/>
      <c r="AU188" s="56"/>
      <c r="AV188" s="41">
        <f t="shared" si="56"/>
        <v>262</v>
      </c>
      <c r="AW188" s="58"/>
      <c r="AX188" s="41"/>
      <c r="AY188" s="69"/>
      <c r="AZ188" s="56">
        <v>262</v>
      </c>
      <c r="BA188" s="56"/>
      <c r="BB188" s="56"/>
      <c r="BC188" s="56"/>
      <c r="BD188" s="56"/>
      <c r="BE188" s="56"/>
      <c r="BF188" s="39">
        <f t="shared" si="42"/>
        <v>917</v>
      </c>
      <c r="BG188" s="57">
        <f t="shared" si="43"/>
        <v>131</v>
      </c>
      <c r="BH188" s="71" t="s">
        <v>125</v>
      </c>
      <c r="BJ188" s="60"/>
      <c r="BK188" s="60"/>
    </row>
    <row r="189" spans="1:63" s="59" customFormat="1" ht="18" customHeight="1" x14ac:dyDescent="0.25">
      <c r="A189" s="35">
        <v>185</v>
      </c>
      <c r="B189" s="79" t="s">
        <v>978</v>
      </c>
      <c r="C189" s="56" t="s">
        <v>979</v>
      </c>
      <c r="D189" s="56"/>
      <c r="E189" s="79" t="s">
        <v>820</v>
      </c>
      <c r="F189" s="79" t="s">
        <v>367</v>
      </c>
      <c r="G189" s="56" t="s">
        <v>103</v>
      </c>
      <c r="H189" s="56" t="s">
        <v>455</v>
      </c>
      <c r="I189" s="79" t="s">
        <v>980</v>
      </c>
      <c r="J189" s="35" t="s">
        <v>121</v>
      </c>
      <c r="K189" s="56" t="s">
        <v>99</v>
      </c>
      <c r="L189" s="37">
        <v>2016.7</v>
      </c>
      <c r="M189" s="79" t="s">
        <v>148</v>
      </c>
      <c r="N189" s="56" t="s">
        <v>101</v>
      </c>
      <c r="O189" s="79">
        <v>52</v>
      </c>
      <c r="P189" s="79">
        <v>7</v>
      </c>
      <c r="Q189" s="79">
        <v>6.4</v>
      </c>
      <c r="R189" s="57"/>
      <c r="S189" s="58">
        <f t="shared" si="38"/>
        <v>364</v>
      </c>
      <c r="T189" s="56">
        <v>4</v>
      </c>
      <c r="U189" s="56">
        <v>2</v>
      </c>
      <c r="V189" s="56"/>
      <c r="W189" s="56"/>
      <c r="X189" s="56"/>
      <c r="Y189" s="39">
        <f t="shared" si="39"/>
        <v>14</v>
      </c>
      <c r="Z189" s="56">
        <v>2</v>
      </c>
      <c r="AA189" s="56"/>
      <c r="AB189" s="40">
        <f t="shared" si="40"/>
        <v>364</v>
      </c>
      <c r="AC189" s="40">
        <f t="shared" si="41"/>
        <v>52</v>
      </c>
      <c r="AD189" s="56" t="s">
        <v>101</v>
      </c>
      <c r="AE189" s="39">
        <f t="shared" si="55"/>
        <v>7</v>
      </c>
      <c r="AF189" s="35">
        <v>7</v>
      </c>
      <c r="AG189" s="40"/>
      <c r="AH189" s="79">
        <v>131</v>
      </c>
      <c r="AI189" s="40">
        <f t="shared" si="44"/>
        <v>917</v>
      </c>
      <c r="AJ189" s="39">
        <f>AE189*AH189</f>
        <v>917</v>
      </c>
      <c r="AK189" s="57"/>
      <c r="AL189" s="56"/>
      <c r="AM189" s="56"/>
      <c r="AN189" s="56"/>
      <c r="AO189" s="56"/>
      <c r="AP189" s="40">
        <f>AQ189+AR189+AS189</f>
        <v>262</v>
      </c>
      <c r="AQ189" s="56"/>
      <c r="AR189" s="57">
        <v>262</v>
      </c>
      <c r="AS189" s="56"/>
      <c r="AT189" s="56"/>
      <c r="AU189" s="56"/>
      <c r="AV189" s="41">
        <f t="shared" si="56"/>
        <v>262</v>
      </c>
      <c r="AW189" s="58"/>
      <c r="AX189" s="41"/>
      <c r="AY189" s="69"/>
      <c r="AZ189" s="56">
        <v>262</v>
      </c>
      <c r="BA189" s="56"/>
      <c r="BB189" s="56"/>
      <c r="BC189" s="56"/>
      <c r="BD189" s="56"/>
      <c r="BE189" s="56"/>
      <c r="BF189" s="39">
        <f t="shared" si="42"/>
        <v>917</v>
      </c>
      <c r="BG189" s="57">
        <f t="shared" si="43"/>
        <v>131</v>
      </c>
      <c r="BH189" s="71" t="s">
        <v>125</v>
      </c>
      <c r="BJ189" s="60"/>
      <c r="BK189" s="60"/>
    </row>
    <row r="190" spans="1:63" s="59" customFormat="1" ht="18" customHeight="1" x14ac:dyDescent="0.25">
      <c r="A190" s="35">
        <v>186</v>
      </c>
      <c r="B190" s="79" t="s">
        <v>981</v>
      </c>
      <c r="C190" s="56" t="s">
        <v>982</v>
      </c>
      <c r="D190" s="56"/>
      <c r="E190" s="79" t="s">
        <v>820</v>
      </c>
      <c r="F190" s="79" t="s">
        <v>783</v>
      </c>
      <c r="G190" s="56" t="s">
        <v>103</v>
      </c>
      <c r="H190" s="56" t="s">
        <v>455</v>
      </c>
      <c r="I190" s="79" t="s">
        <v>980</v>
      </c>
      <c r="J190" s="35" t="s">
        <v>121</v>
      </c>
      <c r="K190" s="56" t="s">
        <v>99</v>
      </c>
      <c r="L190" s="37">
        <v>2016.6</v>
      </c>
      <c r="M190" s="79">
        <v>13</v>
      </c>
      <c r="N190" s="56" t="s">
        <v>101</v>
      </c>
      <c r="O190" s="79">
        <v>13</v>
      </c>
      <c r="P190" s="79">
        <v>7</v>
      </c>
      <c r="Q190" s="79">
        <v>6.4</v>
      </c>
      <c r="R190" s="57"/>
      <c r="S190" s="58">
        <f t="shared" si="38"/>
        <v>91</v>
      </c>
      <c r="T190" s="56">
        <v>4</v>
      </c>
      <c r="U190" s="56">
        <v>2</v>
      </c>
      <c r="V190" s="56"/>
      <c r="W190" s="56"/>
      <c r="X190" s="56"/>
      <c r="Y190" s="39">
        <f t="shared" si="39"/>
        <v>14</v>
      </c>
      <c r="Z190" s="56">
        <v>2</v>
      </c>
      <c r="AA190" s="56"/>
      <c r="AB190" s="40">
        <f t="shared" si="40"/>
        <v>91</v>
      </c>
      <c r="AC190" s="40">
        <f t="shared" si="41"/>
        <v>13</v>
      </c>
      <c r="AD190" s="56" t="s">
        <v>101</v>
      </c>
      <c r="AE190" s="39">
        <f t="shared" si="55"/>
        <v>7</v>
      </c>
      <c r="AF190" s="35">
        <v>7</v>
      </c>
      <c r="AG190" s="40"/>
      <c r="AH190" s="79">
        <v>150.4</v>
      </c>
      <c r="AI190" s="40">
        <f t="shared" si="44"/>
        <v>1052.8</v>
      </c>
      <c r="AJ190" s="39">
        <f>AE190*AH190</f>
        <v>1052.8</v>
      </c>
      <c r="AK190" s="57"/>
      <c r="AL190" s="56"/>
      <c r="AM190" s="56"/>
      <c r="AN190" s="56"/>
      <c r="AO190" s="56"/>
      <c r="AP190" s="40">
        <f>AQ190+AR190+AS190</f>
        <v>300.8</v>
      </c>
      <c r="AQ190" s="56"/>
      <c r="AR190" s="57">
        <v>300.8</v>
      </c>
      <c r="AS190" s="56"/>
      <c r="AT190" s="56"/>
      <c r="AU190" s="56"/>
      <c r="AV190" s="41">
        <f t="shared" si="56"/>
        <v>300.8</v>
      </c>
      <c r="AW190" s="58"/>
      <c r="AX190" s="41"/>
      <c r="AY190" s="69"/>
      <c r="AZ190" s="56">
        <v>300.8</v>
      </c>
      <c r="BA190" s="56"/>
      <c r="BB190" s="56"/>
      <c r="BC190" s="56"/>
      <c r="BD190" s="56"/>
      <c r="BE190" s="56"/>
      <c r="BF190" s="39">
        <f t="shared" si="42"/>
        <v>1052.8</v>
      </c>
      <c r="BG190" s="57">
        <f t="shared" si="43"/>
        <v>150.4</v>
      </c>
      <c r="BH190" s="71" t="s">
        <v>125</v>
      </c>
      <c r="BJ190" s="60"/>
      <c r="BK190" s="60"/>
    </row>
    <row r="191" spans="1:63" s="59" customFormat="1" ht="18" customHeight="1" x14ac:dyDescent="0.25">
      <c r="A191" s="35">
        <v>187</v>
      </c>
      <c r="B191" s="56" t="s">
        <v>983</v>
      </c>
      <c r="C191" s="56" t="s">
        <v>984</v>
      </c>
      <c r="D191" s="56" t="s">
        <v>985</v>
      </c>
      <c r="E191" s="56" t="s">
        <v>986</v>
      </c>
      <c r="F191" s="56" t="s">
        <v>987</v>
      </c>
      <c r="G191" s="56" t="s">
        <v>103</v>
      </c>
      <c r="H191" s="56" t="s">
        <v>455</v>
      </c>
      <c r="I191" s="56" t="s">
        <v>619</v>
      </c>
      <c r="J191" s="35" t="s">
        <v>149</v>
      </c>
      <c r="K191" s="56" t="s">
        <v>115</v>
      </c>
      <c r="L191" s="37" t="s">
        <v>378</v>
      </c>
      <c r="M191" s="56" t="s">
        <v>139</v>
      </c>
      <c r="N191" s="56" t="s">
        <v>100</v>
      </c>
      <c r="O191" s="57">
        <v>24</v>
      </c>
      <c r="P191" s="57">
        <v>4.5999999999999996</v>
      </c>
      <c r="Q191" s="57">
        <v>4</v>
      </c>
      <c r="R191" s="57"/>
      <c r="S191" s="58">
        <f t="shared" si="38"/>
        <v>110.39999999999999</v>
      </c>
      <c r="T191" s="56">
        <v>4</v>
      </c>
      <c r="U191" s="56">
        <v>2</v>
      </c>
      <c r="V191" s="56"/>
      <c r="W191" s="56">
        <v>10</v>
      </c>
      <c r="X191" s="56"/>
      <c r="Y191" s="39">
        <f t="shared" si="39"/>
        <v>9.1999999999999993</v>
      </c>
      <c r="Z191" s="56">
        <v>2</v>
      </c>
      <c r="AA191" s="56"/>
      <c r="AB191" s="40">
        <f t="shared" si="40"/>
        <v>110.39999999999999</v>
      </c>
      <c r="AC191" s="40">
        <f t="shared" si="41"/>
        <v>24</v>
      </c>
      <c r="AD191" s="56" t="s">
        <v>100</v>
      </c>
      <c r="AE191" s="39">
        <f t="shared" si="55"/>
        <v>5</v>
      </c>
      <c r="AF191" s="39">
        <v>5</v>
      </c>
      <c r="AG191" s="40"/>
      <c r="AH191" s="58">
        <v>35</v>
      </c>
      <c r="AI191" s="40">
        <f t="shared" si="44"/>
        <v>175</v>
      </c>
      <c r="AJ191" s="40"/>
      <c r="AK191" s="57">
        <f>AE191*AH191-AJ191-AL191-AM191</f>
        <v>175</v>
      </c>
      <c r="AL191" s="56"/>
      <c r="AM191" s="56"/>
      <c r="AN191" s="56"/>
      <c r="AO191" s="56"/>
      <c r="AP191" s="40"/>
      <c r="AQ191" s="56"/>
      <c r="AR191" s="57"/>
      <c r="AS191" s="56"/>
      <c r="AT191" s="56"/>
      <c r="AU191" s="56"/>
      <c r="AV191" s="40">
        <f t="shared" si="56"/>
        <v>15</v>
      </c>
      <c r="AW191" s="56">
        <v>15</v>
      </c>
      <c r="AX191" s="41">
        <f>AW191</f>
        <v>15</v>
      </c>
      <c r="AY191" s="69">
        <f>AW191</f>
        <v>15</v>
      </c>
      <c r="AZ191" s="56"/>
      <c r="BA191" s="56"/>
      <c r="BB191" s="56">
        <v>3</v>
      </c>
      <c r="BC191" s="56"/>
      <c r="BD191" s="56"/>
      <c r="BE191" s="56"/>
      <c r="BF191" s="39">
        <f t="shared" si="42"/>
        <v>175</v>
      </c>
      <c r="BG191" s="57">
        <f t="shared" si="43"/>
        <v>35</v>
      </c>
      <c r="BH191" s="71" t="s">
        <v>125</v>
      </c>
      <c r="BJ191" s="60"/>
      <c r="BK191" s="60"/>
    </row>
    <row r="192" spans="1:63" s="59" customFormat="1" ht="18" customHeight="1" x14ac:dyDescent="0.25">
      <c r="A192" s="35">
        <v>188</v>
      </c>
      <c r="B192" s="56" t="s">
        <v>988</v>
      </c>
      <c r="C192" s="56" t="s">
        <v>989</v>
      </c>
      <c r="D192" s="56" t="s">
        <v>985</v>
      </c>
      <c r="E192" s="56" t="s">
        <v>986</v>
      </c>
      <c r="F192" s="56" t="s">
        <v>987</v>
      </c>
      <c r="G192" s="56" t="s">
        <v>103</v>
      </c>
      <c r="H192" s="56" t="s">
        <v>455</v>
      </c>
      <c r="I192" s="56" t="s">
        <v>619</v>
      </c>
      <c r="J192" s="35"/>
      <c r="K192" s="56" t="s">
        <v>105</v>
      </c>
      <c r="L192" s="37"/>
      <c r="M192" s="56" t="s">
        <v>147</v>
      </c>
      <c r="N192" s="56" t="s">
        <v>100</v>
      </c>
      <c r="O192" s="57">
        <v>20</v>
      </c>
      <c r="P192" s="57">
        <v>3.6</v>
      </c>
      <c r="Q192" s="57">
        <v>3.6</v>
      </c>
      <c r="R192" s="57"/>
      <c r="S192" s="58">
        <f t="shared" si="38"/>
        <v>72</v>
      </c>
      <c r="T192" s="56"/>
      <c r="U192" s="56">
        <v>2</v>
      </c>
      <c r="V192" s="56"/>
      <c r="W192" s="56"/>
      <c r="X192" s="56"/>
      <c r="Y192" s="39">
        <f t="shared" si="39"/>
        <v>7.2</v>
      </c>
      <c r="Z192" s="56">
        <v>2</v>
      </c>
      <c r="AA192" s="56"/>
      <c r="AB192" s="40">
        <f t="shared" si="40"/>
        <v>72</v>
      </c>
      <c r="AC192" s="40">
        <f t="shared" si="41"/>
        <v>20</v>
      </c>
      <c r="AD192" s="56" t="s">
        <v>100</v>
      </c>
      <c r="AE192" s="39">
        <f t="shared" si="55"/>
        <v>5.7</v>
      </c>
      <c r="AF192" s="39">
        <v>5.7</v>
      </c>
      <c r="AG192" s="40"/>
      <c r="AH192" s="58">
        <v>35</v>
      </c>
      <c r="AI192" s="40">
        <f t="shared" si="44"/>
        <v>199.5</v>
      </c>
      <c r="AJ192" s="40"/>
      <c r="AK192" s="57">
        <f>AE192*AH192-AJ192-AL192-AM192</f>
        <v>199.5</v>
      </c>
      <c r="AL192" s="56"/>
      <c r="AM192" s="56"/>
      <c r="AN192" s="56"/>
      <c r="AO192" s="56"/>
      <c r="AP192" s="40"/>
      <c r="AQ192" s="56"/>
      <c r="AR192" s="57"/>
      <c r="AS192" s="56"/>
      <c r="AT192" s="56"/>
      <c r="AU192" s="56"/>
      <c r="AV192" s="40">
        <f t="shared" si="56"/>
        <v>12</v>
      </c>
      <c r="AW192" s="56">
        <v>12</v>
      </c>
      <c r="AX192" s="41">
        <f>AW192</f>
        <v>12</v>
      </c>
      <c r="AY192" s="69">
        <f>AW192</f>
        <v>12</v>
      </c>
      <c r="AZ192" s="56"/>
      <c r="BA192" s="56"/>
      <c r="BB192" s="56"/>
      <c r="BC192" s="56"/>
      <c r="BD192" s="56"/>
      <c r="BE192" s="56"/>
      <c r="BF192" s="39">
        <f t="shared" si="42"/>
        <v>199.5</v>
      </c>
      <c r="BG192" s="57">
        <f t="shared" si="43"/>
        <v>35</v>
      </c>
      <c r="BH192" s="71" t="s">
        <v>125</v>
      </c>
      <c r="BJ192" s="60"/>
      <c r="BK192" s="60"/>
    </row>
    <row r="193" spans="1:63" s="59" customFormat="1" ht="18" customHeight="1" x14ac:dyDescent="0.25">
      <c r="A193" s="35">
        <v>189</v>
      </c>
      <c r="B193" s="56" t="s">
        <v>990</v>
      </c>
      <c r="C193" s="56" t="s">
        <v>991</v>
      </c>
      <c r="D193" s="56" t="s">
        <v>985</v>
      </c>
      <c r="E193" s="56" t="s">
        <v>986</v>
      </c>
      <c r="F193" s="56" t="s">
        <v>992</v>
      </c>
      <c r="G193" s="56" t="s">
        <v>103</v>
      </c>
      <c r="H193" s="56" t="s">
        <v>624</v>
      </c>
      <c r="I193" s="56" t="s">
        <v>619</v>
      </c>
      <c r="J193" s="56"/>
      <c r="K193" s="56"/>
      <c r="L193" s="36"/>
      <c r="M193" s="56" t="s">
        <v>142</v>
      </c>
      <c r="N193" s="56" t="s">
        <v>100</v>
      </c>
      <c r="O193" s="57">
        <v>18</v>
      </c>
      <c r="P193" s="57">
        <v>2</v>
      </c>
      <c r="Q193" s="57">
        <v>2</v>
      </c>
      <c r="R193" s="57"/>
      <c r="S193" s="58">
        <f t="shared" si="38"/>
        <v>36</v>
      </c>
      <c r="T193" s="56"/>
      <c r="U193" s="56">
        <v>2</v>
      </c>
      <c r="V193" s="56"/>
      <c r="W193" s="56"/>
      <c r="X193" s="56"/>
      <c r="Y193" s="39">
        <f t="shared" si="39"/>
        <v>4</v>
      </c>
      <c r="Z193" s="56">
        <v>2</v>
      </c>
      <c r="AA193" s="56"/>
      <c r="AB193" s="40">
        <f t="shared" si="40"/>
        <v>36</v>
      </c>
      <c r="AC193" s="40">
        <f t="shared" si="41"/>
        <v>18</v>
      </c>
      <c r="AD193" s="56" t="s">
        <v>100</v>
      </c>
      <c r="AE193" s="39">
        <f t="shared" si="55"/>
        <v>2</v>
      </c>
      <c r="AF193" s="39"/>
      <c r="AG193" s="40">
        <v>2</v>
      </c>
      <c r="AH193" s="58">
        <v>20</v>
      </c>
      <c r="AI193" s="40">
        <f t="shared" si="44"/>
        <v>40</v>
      </c>
      <c r="AJ193" s="40"/>
      <c r="AK193" s="57">
        <f>AE193*AH193-AJ193-AL193-AM193</f>
        <v>40</v>
      </c>
      <c r="AL193" s="56"/>
      <c r="AM193" s="56"/>
      <c r="AN193" s="56"/>
      <c r="AO193" s="56"/>
      <c r="AP193" s="40"/>
      <c r="AQ193" s="56"/>
      <c r="AR193" s="57"/>
      <c r="AS193" s="56"/>
      <c r="AT193" s="56"/>
      <c r="AU193" s="56"/>
      <c r="AV193" s="40"/>
      <c r="AW193" s="56"/>
      <c r="AX193" s="41"/>
      <c r="AY193" s="69"/>
      <c r="AZ193" s="56"/>
      <c r="BA193" s="56"/>
      <c r="BB193" s="56"/>
      <c r="BC193" s="56"/>
      <c r="BD193" s="56"/>
      <c r="BE193" s="56"/>
      <c r="BF193" s="39">
        <f t="shared" si="42"/>
        <v>40</v>
      </c>
      <c r="BG193" s="57">
        <f t="shared" si="43"/>
        <v>20</v>
      </c>
      <c r="BH193" s="71" t="s">
        <v>125</v>
      </c>
      <c r="BJ193" s="60"/>
      <c r="BK193" s="60"/>
    </row>
    <row r="194" spans="1:63" s="59" customFormat="1" ht="18" customHeight="1" x14ac:dyDescent="0.25">
      <c r="A194" s="35">
        <v>190</v>
      </c>
      <c r="B194" s="56" t="s">
        <v>993</v>
      </c>
      <c r="C194" s="56" t="s">
        <v>994</v>
      </c>
      <c r="D194" s="56" t="s">
        <v>985</v>
      </c>
      <c r="E194" s="56" t="s">
        <v>986</v>
      </c>
      <c r="F194" s="56" t="s">
        <v>995</v>
      </c>
      <c r="G194" s="56" t="s">
        <v>103</v>
      </c>
      <c r="H194" s="56" t="s">
        <v>455</v>
      </c>
      <c r="I194" s="56" t="s">
        <v>619</v>
      </c>
      <c r="J194" s="35" t="s">
        <v>149</v>
      </c>
      <c r="K194" s="56" t="s">
        <v>115</v>
      </c>
      <c r="L194" s="37" t="s">
        <v>378</v>
      </c>
      <c r="M194" s="56" t="s">
        <v>147</v>
      </c>
      <c r="N194" s="56" t="s">
        <v>100</v>
      </c>
      <c r="O194" s="57">
        <v>20</v>
      </c>
      <c r="P194" s="57">
        <v>4.5999999999999996</v>
      </c>
      <c r="Q194" s="57">
        <v>4</v>
      </c>
      <c r="R194" s="57"/>
      <c r="S194" s="58">
        <f t="shared" si="38"/>
        <v>92</v>
      </c>
      <c r="T194" s="56">
        <v>4</v>
      </c>
      <c r="U194" s="56">
        <v>2</v>
      </c>
      <c r="V194" s="56"/>
      <c r="W194" s="56">
        <v>10</v>
      </c>
      <c r="X194" s="56"/>
      <c r="Y194" s="39">
        <f t="shared" si="39"/>
        <v>9.1999999999999993</v>
      </c>
      <c r="Z194" s="56">
        <v>2</v>
      </c>
      <c r="AA194" s="56"/>
      <c r="AB194" s="40">
        <f t="shared" si="40"/>
        <v>92</v>
      </c>
      <c r="AC194" s="40">
        <f t="shared" si="41"/>
        <v>20</v>
      </c>
      <c r="AD194" s="56" t="s">
        <v>100</v>
      </c>
      <c r="AE194" s="39">
        <f t="shared" si="55"/>
        <v>6</v>
      </c>
      <c r="AF194" s="39">
        <v>6</v>
      </c>
      <c r="AG194" s="40"/>
      <c r="AH194" s="58">
        <v>30</v>
      </c>
      <c r="AI194" s="40">
        <f t="shared" si="44"/>
        <v>180</v>
      </c>
      <c r="AJ194" s="40"/>
      <c r="AK194" s="57">
        <f>AE194*AH194-AJ194-AL194-AM194</f>
        <v>180</v>
      </c>
      <c r="AL194" s="56"/>
      <c r="AM194" s="56"/>
      <c r="AN194" s="56"/>
      <c r="AO194" s="56"/>
      <c r="AP194" s="40">
        <f>AQ194+AR194+AS194</f>
        <v>10</v>
      </c>
      <c r="AQ194" s="56"/>
      <c r="AR194" s="57"/>
      <c r="AS194" s="56">
        <v>10</v>
      </c>
      <c r="AT194" s="56"/>
      <c r="AU194" s="56"/>
      <c r="AV194" s="40">
        <f>AW194+AZ194+BA194</f>
        <v>20</v>
      </c>
      <c r="AW194" s="56"/>
      <c r="AX194" s="41"/>
      <c r="AY194" s="69"/>
      <c r="AZ194" s="56"/>
      <c r="BA194" s="56">
        <v>20</v>
      </c>
      <c r="BB194" s="56"/>
      <c r="BC194" s="56"/>
      <c r="BD194" s="56"/>
      <c r="BE194" s="56"/>
      <c r="BF194" s="39">
        <f t="shared" si="42"/>
        <v>180</v>
      </c>
      <c r="BG194" s="57">
        <f t="shared" si="43"/>
        <v>30</v>
      </c>
      <c r="BH194" s="71" t="s">
        <v>125</v>
      </c>
      <c r="BJ194" s="60"/>
      <c r="BK194" s="60"/>
    </row>
    <row r="195" spans="1:63" s="59" customFormat="1" ht="18" customHeight="1" x14ac:dyDescent="0.25">
      <c r="A195" s="35">
        <v>191</v>
      </c>
      <c r="B195" s="56" t="s">
        <v>996</v>
      </c>
      <c r="C195" s="56" t="s">
        <v>997</v>
      </c>
      <c r="D195" s="56" t="s">
        <v>985</v>
      </c>
      <c r="E195" s="56" t="s">
        <v>986</v>
      </c>
      <c r="F195" s="56" t="s">
        <v>995</v>
      </c>
      <c r="G195" s="56" t="s">
        <v>103</v>
      </c>
      <c r="H195" s="56" t="s">
        <v>455</v>
      </c>
      <c r="I195" s="56" t="s">
        <v>619</v>
      </c>
      <c r="J195" s="35" t="s">
        <v>149</v>
      </c>
      <c r="K195" s="56" t="s">
        <v>115</v>
      </c>
      <c r="L195" s="37" t="s">
        <v>378</v>
      </c>
      <c r="M195" s="56" t="s">
        <v>139</v>
      </c>
      <c r="N195" s="61" t="s">
        <v>113</v>
      </c>
      <c r="O195" s="57">
        <v>24</v>
      </c>
      <c r="P195" s="57">
        <v>4.5999999999999996</v>
      </c>
      <c r="Q195" s="57">
        <v>3</v>
      </c>
      <c r="R195" s="57"/>
      <c r="S195" s="58">
        <f t="shared" si="38"/>
        <v>110.39999999999999</v>
      </c>
      <c r="T195" s="56">
        <v>4</v>
      </c>
      <c r="U195" s="56">
        <v>2</v>
      </c>
      <c r="V195" s="56"/>
      <c r="W195" s="56"/>
      <c r="X195" s="56"/>
      <c r="Y195" s="39">
        <f t="shared" si="39"/>
        <v>9.1999999999999993</v>
      </c>
      <c r="Z195" s="56">
        <v>2</v>
      </c>
      <c r="AA195" s="56"/>
      <c r="AB195" s="40">
        <f t="shared" si="40"/>
        <v>110.39999999999999</v>
      </c>
      <c r="AC195" s="40">
        <f t="shared" si="41"/>
        <v>24</v>
      </c>
      <c r="AD195" s="61" t="s">
        <v>113</v>
      </c>
      <c r="AE195" s="39">
        <f t="shared" si="55"/>
        <v>5</v>
      </c>
      <c r="AF195" s="39">
        <v>5</v>
      </c>
      <c r="AG195" s="40"/>
      <c r="AH195" s="58">
        <v>20</v>
      </c>
      <c r="AI195" s="40">
        <f t="shared" si="44"/>
        <v>100</v>
      </c>
      <c r="AJ195" s="48">
        <v>100</v>
      </c>
      <c r="AK195" s="57"/>
      <c r="AL195" s="56"/>
      <c r="AM195" s="56"/>
      <c r="AN195" s="56"/>
      <c r="AO195" s="56"/>
      <c r="AP195" s="40"/>
      <c r="AQ195" s="56"/>
      <c r="AR195" s="57"/>
      <c r="AS195" s="56"/>
      <c r="AT195" s="56"/>
      <c r="AU195" s="56"/>
      <c r="AV195" s="48">
        <f>AW195+AZ195+BA195</f>
        <v>40</v>
      </c>
      <c r="AW195" s="61">
        <v>40</v>
      </c>
      <c r="AX195" s="41">
        <f>AW195</f>
        <v>40</v>
      </c>
      <c r="AY195" s="69">
        <f>AW195</f>
        <v>40</v>
      </c>
      <c r="AZ195" s="56"/>
      <c r="BA195" s="56"/>
      <c r="BB195" s="56">
        <v>3</v>
      </c>
      <c r="BC195" s="56"/>
      <c r="BD195" s="56"/>
      <c r="BE195" s="56"/>
      <c r="BF195" s="39">
        <f t="shared" si="42"/>
        <v>100</v>
      </c>
      <c r="BG195" s="57">
        <f t="shared" si="43"/>
        <v>20</v>
      </c>
      <c r="BH195" s="71" t="s">
        <v>125</v>
      </c>
      <c r="BJ195" s="60"/>
      <c r="BK195" s="60"/>
    </row>
    <row r="196" spans="1:63" s="59" customFormat="1" ht="18" customHeight="1" x14ac:dyDescent="0.25">
      <c r="A196" s="35">
        <v>192</v>
      </c>
      <c r="B196" s="56" t="s">
        <v>998</v>
      </c>
      <c r="C196" s="56" t="s">
        <v>999</v>
      </c>
      <c r="D196" s="56" t="s">
        <v>985</v>
      </c>
      <c r="E196" s="56" t="s">
        <v>986</v>
      </c>
      <c r="F196" s="56" t="s">
        <v>768</v>
      </c>
      <c r="G196" s="56" t="s">
        <v>103</v>
      </c>
      <c r="H196" s="56" t="s">
        <v>455</v>
      </c>
      <c r="I196" s="56" t="s">
        <v>619</v>
      </c>
      <c r="J196" s="35" t="s">
        <v>121</v>
      </c>
      <c r="K196" s="56" t="s">
        <v>99</v>
      </c>
      <c r="L196" s="37" t="s">
        <v>485</v>
      </c>
      <c r="M196" s="56">
        <v>13</v>
      </c>
      <c r="N196" s="56" t="s">
        <v>100</v>
      </c>
      <c r="O196" s="57">
        <v>13</v>
      </c>
      <c r="P196" s="57">
        <v>4.5999999999999996</v>
      </c>
      <c r="Q196" s="57">
        <v>4</v>
      </c>
      <c r="R196" s="57"/>
      <c r="S196" s="58">
        <f t="shared" si="38"/>
        <v>59.8</v>
      </c>
      <c r="T196" s="56">
        <v>4</v>
      </c>
      <c r="U196" s="56">
        <v>2</v>
      </c>
      <c r="V196" s="56"/>
      <c r="W196" s="56"/>
      <c r="X196" s="56"/>
      <c r="Y196" s="39">
        <f t="shared" si="39"/>
        <v>9.1999999999999993</v>
      </c>
      <c r="Z196" s="56">
        <v>2</v>
      </c>
      <c r="AA196" s="56"/>
      <c r="AB196" s="40">
        <f t="shared" si="40"/>
        <v>59.8</v>
      </c>
      <c r="AC196" s="40">
        <f t="shared" si="41"/>
        <v>13</v>
      </c>
      <c r="AD196" s="56" t="s">
        <v>100</v>
      </c>
      <c r="AE196" s="39">
        <f t="shared" si="55"/>
        <v>5</v>
      </c>
      <c r="AF196" s="39">
        <v>5</v>
      </c>
      <c r="AG196" s="40"/>
      <c r="AH196" s="58">
        <v>20</v>
      </c>
      <c r="AI196" s="40">
        <f t="shared" si="44"/>
        <v>100</v>
      </c>
      <c r="AJ196" s="40"/>
      <c r="AK196" s="57">
        <f>AE196*AH196-AJ196-AL196-AM196</f>
        <v>100</v>
      </c>
      <c r="AL196" s="56"/>
      <c r="AM196" s="56"/>
      <c r="AN196" s="56"/>
      <c r="AO196" s="56"/>
      <c r="AP196" s="40"/>
      <c r="AQ196" s="56"/>
      <c r="AR196" s="57"/>
      <c r="AS196" s="56"/>
      <c r="AT196" s="56"/>
      <c r="AU196" s="56"/>
      <c r="AV196" s="40"/>
      <c r="AW196" s="56"/>
      <c r="AX196" s="41"/>
      <c r="AY196" s="69"/>
      <c r="AZ196" s="56"/>
      <c r="BA196" s="56"/>
      <c r="BB196" s="56"/>
      <c r="BC196" s="56"/>
      <c r="BD196" s="56"/>
      <c r="BE196" s="56"/>
      <c r="BF196" s="39">
        <f t="shared" si="42"/>
        <v>100</v>
      </c>
      <c r="BG196" s="57">
        <f t="shared" si="43"/>
        <v>20</v>
      </c>
      <c r="BH196" s="71" t="s">
        <v>125</v>
      </c>
      <c r="BJ196" s="60"/>
      <c r="BK196" s="60"/>
    </row>
    <row r="197" spans="1:63" s="59" customFormat="1" ht="18" customHeight="1" x14ac:dyDescent="0.25">
      <c r="A197" s="35">
        <v>193</v>
      </c>
      <c r="B197" s="56" t="s">
        <v>1000</v>
      </c>
      <c r="C197" s="56" t="s">
        <v>1001</v>
      </c>
      <c r="D197" s="56" t="s">
        <v>1002</v>
      </c>
      <c r="E197" s="56" t="s">
        <v>986</v>
      </c>
      <c r="F197" s="56" t="s">
        <v>1003</v>
      </c>
      <c r="G197" s="56" t="s">
        <v>103</v>
      </c>
      <c r="H197" s="56" t="s">
        <v>455</v>
      </c>
      <c r="I197" s="56" t="s">
        <v>619</v>
      </c>
      <c r="J197" s="35" t="s">
        <v>149</v>
      </c>
      <c r="K197" s="56" t="s">
        <v>115</v>
      </c>
      <c r="L197" s="37" t="s">
        <v>378</v>
      </c>
      <c r="M197" s="56" t="s">
        <v>147</v>
      </c>
      <c r="N197" s="56" t="s">
        <v>100</v>
      </c>
      <c r="O197" s="57">
        <v>20</v>
      </c>
      <c r="P197" s="57">
        <v>6.6</v>
      </c>
      <c r="Q197" s="57">
        <v>6</v>
      </c>
      <c r="R197" s="57"/>
      <c r="S197" s="58">
        <f t="shared" si="38"/>
        <v>132</v>
      </c>
      <c r="T197" s="56">
        <v>4</v>
      </c>
      <c r="U197" s="56">
        <v>2</v>
      </c>
      <c r="V197" s="56"/>
      <c r="W197" s="56">
        <v>16</v>
      </c>
      <c r="X197" s="56"/>
      <c r="Y197" s="39">
        <f t="shared" ref="Y197:Y260" si="57">P197*2</f>
        <v>13.2</v>
      </c>
      <c r="Z197" s="56">
        <v>2</v>
      </c>
      <c r="AA197" s="56"/>
      <c r="AB197" s="40">
        <f t="shared" ref="AB197:AB260" si="58">S197</f>
        <v>132</v>
      </c>
      <c r="AC197" s="40">
        <f t="shared" ref="AC197:AC260" si="59">O197</f>
        <v>20</v>
      </c>
      <c r="AD197" s="56" t="s">
        <v>101</v>
      </c>
      <c r="AE197" s="39">
        <f t="shared" si="55"/>
        <v>7</v>
      </c>
      <c r="AF197" s="39">
        <v>7</v>
      </c>
      <c r="AG197" s="40"/>
      <c r="AH197" s="58">
        <v>32</v>
      </c>
      <c r="AI197" s="40">
        <f t="shared" si="44"/>
        <v>224</v>
      </c>
      <c r="AJ197" s="39">
        <f>AE197*AH197</f>
        <v>224</v>
      </c>
      <c r="AK197" s="57"/>
      <c r="AL197" s="56"/>
      <c r="AM197" s="56"/>
      <c r="AN197" s="56"/>
      <c r="AO197" s="56"/>
      <c r="AP197" s="40"/>
      <c r="AQ197" s="56"/>
      <c r="AR197" s="57"/>
      <c r="AS197" s="56"/>
      <c r="AT197" s="56"/>
      <c r="AU197" s="56"/>
      <c r="AV197" s="40">
        <f>AW197+AZ197+BA197</f>
        <v>38</v>
      </c>
      <c r="AW197" s="56">
        <v>38</v>
      </c>
      <c r="AX197" s="41">
        <f t="shared" ref="AX197:AX212" si="60">AW197</f>
        <v>38</v>
      </c>
      <c r="AY197" s="69">
        <f t="shared" ref="AY197:AY212" si="61">AW197</f>
        <v>38</v>
      </c>
      <c r="AZ197" s="56"/>
      <c r="BA197" s="56"/>
      <c r="BB197" s="56">
        <v>7</v>
      </c>
      <c r="BC197" s="56"/>
      <c r="BD197" s="56"/>
      <c r="BE197" s="56"/>
      <c r="BF197" s="39">
        <f t="shared" ref="BF197:BF251" si="62">AI197</f>
        <v>224</v>
      </c>
      <c r="BG197" s="57">
        <f t="shared" ref="BG197:BG251" si="63">AH197</f>
        <v>32</v>
      </c>
      <c r="BH197" s="71" t="s">
        <v>125</v>
      </c>
      <c r="BJ197" s="60"/>
      <c r="BK197" s="60"/>
    </row>
    <row r="198" spans="1:63" s="59" customFormat="1" ht="18" customHeight="1" x14ac:dyDescent="0.25">
      <c r="A198" s="35">
        <v>194</v>
      </c>
      <c r="B198" s="56" t="s">
        <v>1004</v>
      </c>
      <c r="C198" s="56" t="s">
        <v>1005</v>
      </c>
      <c r="D198" s="56" t="s">
        <v>1006</v>
      </c>
      <c r="E198" s="56" t="s">
        <v>986</v>
      </c>
      <c r="F198" s="56" t="s">
        <v>1007</v>
      </c>
      <c r="G198" s="56" t="s">
        <v>103</v>
      </c>
      <c r="H198" s="56" t="s">
        <v>461</v>
      </c>
      <c r="I198" s="56" t="s">
        <v>619</v>
      </c>
      <c r="J198" s="35" t="s">
        <v>149</v>
      </c>
      <c r="K198" s="56" t="s">
        <v>115</v>
      </c>
      <c r="L198" s="37" t="s">
        <v>378</v>
      </c>
      <c r="M198" s="56" t="s">
        <v>364</v>
      </c>
      <c r="N198" s="56" t="s">
        <v>100</v>
      </c>
      <c r="O198" s="57">
        <v>22</v>
      </c>
      <c r="P198" s="57">
        <v>4.5999999999999996</v>
      </c>
      <c r="Q198" s="57">
        <v>4</v>
      </c>
      <c r="R198" s="57"/>
      <c r="S198" s="58">
        <f t="shared" si="38"/>
        <v>101.19999999999999</v>
      </c>
      <c r="T198" s="56">
        <v>4</v>
      </c>
      <c r="U198" s="56">
        <v>2</v>
      </c>
      <c r="V198" s="56"/>
      <c r="W198" s="56"/>
      <c r="X198" s="56"/>
      <c r="Y198" s="39">
        <f t="shared" si="57"/>
        <v>9.1999999999999993</v>
      </c>
      <c r="Z198" s="56">
        <v>2</v>
      </c>
      <c r="AA198" s="56"/>
      <c r="AB198" s="40">
        <f t="shared" si="58"/>
        <v>101.19999999999999</v>
      </c>
      <c r="AC198" s="40">
        <f t="shared" si="59"/>
        <v>22</v>
      </c>
      <c r="AD198" s="56" t="s">
        <v>100</v>
      </c>
      <c r="AE198" s="39">
        <f t="shared" si="55"/>
        <v>5</v>
      </c>
      <c r="AF198" s="39">
        <v>5</v>
      </c>
      <c r="AG198" s="40"/>
      <c r="AH198" s="58">
        <v>40</v>
      </c>
      <c r="AI198" s="40">
        <f t="shared" si="44"/>
        <v>200</v>
      </c>
      <c r="AJ198" s="40"/>
      <c r="AK198" s="57">
        <f>AE198*AH198-AJ198-AL198-AM198</f>
        <v>200</v>
      </c>
      <c r="AL198" s="56"/>
      <c r="AM198" s="56"/>
      <c r="AN198" s="56"/>
      <c r="AO198" s="56"/>
      <c r="AP198" s="40">
        <f>AQ198+AR198+AS198</f>
        <v>10</v>
      </c>
      <c r="AQ198" s="56"/>
      <c r="AR198" s="57"/>
      <c r="AS198" s="56">
        <v>10</v>
      </c>
      <c r="AT198" s="56"/>
      <c r="AU198" s="56"/>
      <c r="AV198" s="40">
        <f>AW198+AZ198+BA198</f>
        <v>30</v>
      </c>
      <c r="AW198" s="56">
        <v>30</v>
      </c>
      <c r="AX198" s="41">
        <f t="shared" si="60"/>
        <v>30</v>
      </c>
      <c r="AY198" s="69">
        <f t="shared" si="61"/>
        <v>30</v>
      </c>
      <c r="AZ198" s="56"/>
      <c r="BA198" s="56"/>
      <c r="BB198" s="56">
        <v>10</v>
      </c>
      <c r="BC198" s="56"/>
      <c r="BD198" s="56"/>
      <c r="BE198" s="56"/>
      <c r="BF198" s="39">
        <f t="shared" si="62"/>
        <v>200</v>
      </c>
      <c r="BG198" s="57">
        <f t="shared" si="63"/>
        <v>40</v>
      </c>
      <c r="BH198" s="71" t="s">
        <v>125</v>
      </c>
      <c r="BJ198" s="60"/>
      <c r="BK198" s="60"/>
    </row>
    <row r="199" spans="1:63" s="59" customFormat="1" ht="18" customHeight="1" x14ac:dyDescent="0.25">
      <c r="A199" s="35">
        <v>195</v>
      </c>
      <c r="B199" s="56" t="s">
        <v>1008</v>
      </c>
      <c r="C199" s="56" t="s">
        <v>1009</v>
      </c>
      <c r="D199" s="56" t="s">
        <v>1010</v>
      </c>
      <c r="E199" s="56" t="s">
        <v>986</v>
      </c>
      <c r="F199" s="56" t="s">
        <v>1011</v>
      </c>
      <c r="G199" s="56" t="s">
        <v>103</v>
      </c>
      <c r="H199" s="56" t="s">
        <v>455</v>
      </c>
      <c r="I199" s="56" t="s">
        <v>1012</v>
      </c>
      <c r="J199" s="35"/>
      <c r="K199" s="56" t="s">
        <v>105</v>
      </c>
      <c r="L199" s="37"/>
      <c r="M199" s="56" t="s">
        <v>434</v>
      </c>
      <c r="N199" s="56" t="s">
        <v>100</v>
      </c>
      <c r="O199" s="57">
        <v>19</v>
      </c>
      <c r="P199" s="57">
        <v>3.3</v>
      </c>
      <c r="Q199" s="57">
        <v>3</v>
      </c>
      <c r="R199" s="57"/>
      <c r="S199" s="58">
        <f t="shared" si="38"/>
        <v>62.699999999999996</v>
      </c>
      <c r="T199" s="56">
        <v>4</v>
      </c>
      <c r="U199" s="56">
        <v>2</v>
      </c>
      <c r="V199" s="56"/>
      <c r="W199" s="56"/>
      <c r="X199" s="56"/>
      <c r="Y199" s="39">
        <f t="shared" si="57"/>
        <v>6.6</v>
      </c>
      <c r="Z199" s="56">
        <v>2</v>
      </c>
      <c r="AA199" s="56"/>
      <c r="AB199" s="40">
        <f t="shared" si="58"/>
        <v>62.699999999999996</v>
      </c>
      <c r="AC199" s="40">
        <f t="shared" si="59"/>
        <v>19</v>
      </c>
      <c r="AD199" s="61" t="s">
        <v>113</v>
      </c>
      <c r="AE199" s="39">
        <f t="shared" si="55"/>
        <v>4</v>
      </c>
      <c r="AF199" s="39">
        <v>4</v>
      </c>
      <c r="AG199" s="40"/>
      <c r="AH199" s="58">
        <v>20</v>
      </c>
      <c r="AI199" s="40">
        <f t="shared" si="44"/>
        <v>80</v>
      </c>
      <c r="AJ199" s="48">
        <v>80</v>
      </c>
      <c r="AK199" s="57"/>
      <c r="AL199" s="56"/>
      <c r="AM199" s="56"/>
      <c r="AN199" s="56"/>
      <c r="AO199" s="56"/>
      <c r="AP199" s="40"/>
      <c r="AQ199" s="56"/>
      <c r="AR199" s="57"/>
      <c r="AS199" s="56"/>
      <c r="AT199" s="56"/>
      <c r="AU199" s="56"/>
      <c r="AV199" s="48">
        <f>AW199+AZ199+BA199</f>
        <v>4</v>
      </c>
      <c r="AW199" s="61">
        <v>4</v>
      </c>
      <c r="AX199" s="41">
        <f t="shared" si="60"/>
        <v>4</v>
      </c>
      <c r="AY199" s="69">
        <f t="shared" si="61"/>
        <v>4</v>
      </c>
      <c r="AZ199" s="56"/>
      <c r="BA199" s="56"/>
      <c r="BB199" s="56"/>
      <c r="BC199" s="61">
        <v>0</v>
      </c>
      <c r="BD199" s="56"/>
      <c r="BE199" s="56"/>
      <c r="BF199" s="39">
        <f t="shared" si="62"/>
        <v>80</v>
      </c>
      <c r="BG199" s="57">
        <f t="shared" si="63"/>
        <v>20</v>
      </c>
      <c r="BH199" s="71" t="s">
        <v>125</v>
      </c>
      <c r="BJ199" s="60"/>
      <c r="BK199" s="60"/>
    </row>
    <row r="200" spans="1:63" s="59" customFormat="1" ht="18" customHeight="1" x14ac:dyDescent="0.25">
      <c r="A200" s="35">
        <v>196</v>
      </c>
      <c r="B200" s="56" t="s">
        <v>1013</v>
      </c>
      <c r="C200" s="56" t="s">
        <v>1014</v>
      </c>
      <c r="D200" s="56" t="s">
        <v>1015</v>
      </c>
      <c r="E200" s="56" t="s">
        <v>986</v>
      </c>
      <c r="F200" s="56" t="s">
        <v>1016</v>
      </c>
      <c r="G200" s="56" t="s">
        <v>103</v>
      </c>
      <c r="H200" s="56" t="s">
        <v>455</v>
      </c>
      <c r="I200" s="56" t="s">
        <v>822</v>
      </c>
      <c r="J200" s="35" t="s">
        <v>149</v>
      </c>
      <c r="K200" s="56" t="s">
        <v>115</v>
      </c>
      <c r="L200" s="37" t="s">
        <v>593</v>
      </c>
      <c r="M200" s="56" t="s">
        <v>1017</v>
      </c>
      <c r="N200" s="56" t="s">
        <v>100</v>
      </c>
      <c r="O200" s="57">
        <v>62</v>
      </c>
      <c r="P200" s="57">
        <v>5.6</v>
      </c>
      <c r="Q200" s="57">
        <v>5</v>
      </c>
      <c r="R200" s="57"/>
      <c r="S200" s="58">
        <f t="shared" ref="S200:S237" si="64">O200*P200</f>
        <v>347.2</v>
      </c>
      <c r="T200" s="56">
        <v>4</v>
      </c>
      <c r="U200" s="56">
        <v>2</v>
      </c>
      <c r="V200" s="56"/>
      <c r="W200" s="56">
        <v>18</v>
      </c>
      <c r="X200" s="56"/>
      <c r="Y200" s="39">
        <f t="shared" si="57"/>
        <v>11.2</v>
      </c>
      <c r="Z200" s="56">
        <v>2</v>
      </c>
      <c r="AA200" s="57">
        <v>17.91</v>
      </c>
      <c r="AB200" s="40">
        <f t="shared" si="58"/>
        <v>347.2</v>
      </c>
      <c r="AC200" s="40">
        <f t="shared" si="59"/>
        <v>62</v>
      </c>
      <c r="AD200" s="56" t="s">
        <v>101</v>
      </c>
      <c r="AE200" s="39">
        <f t="shared" si="55"/>
        <v>6</v>
      </c>
      <c r="AF200" s="39">
        <v>6</v>
      </c>
      <c r="AG200" s="40"/>
      <c r="AH200" s="58">
        <v>73</v>
      </c>
      <c r="AI200" s="40">
        <f t="shared" si="44"/>
        <v>438</v>
      </c>
      <c r="AJ200" s="39">
        <f>AE200*AH200</f>
        <v>438</v>
      </c>
      <c r="AK200" s="57"/>
      <c r="AL200" s="56"/>
      <c r="AM200" s="56"/>
      <c r="AN200" s="56"/>
      <c r="AO200" s="56"/>
      <c r="AP200" s="40">
        <f>AQ200+AR200+AS200</f>
        <v>152</v>
      </c>
      <c r="AQ200" s="56"/>
      <c r="AR200" s="57">
        <v>50</v>
      </c>
      <c r="AS200" s="56">
        <v>102</v>
      </c>
      <c r="AT200" s="56"/>
      <c r="AU200" s="56"/>
      <c r="AV200" s="40">
        <f>AW200+AZ200+BA200</f>
        <v>102</v>
      </c>
      <c r="AW200" s="56">
        <v>102</v>
      </c>
      <c r="AX200" s="41">
        <f t="shared" si="60"/>
        <v>102</v>
      </c>
      <c r="AY200" s="69">
        <f t="shared" si="61"/>
        <v>102</v>
      </c>
      <c r="AZ200" s="56"/>
      <c r="BA200" s="56"/>
      <c r="BB200" s="56"/>
      <c r="BC200" s="56"/>
      <c r="BD200" s="56">
        <v>11</v>
      </c>
      <c r="BE200" s="56"/>
      <c r="BF200" s="39">
        <f t="shared" si="62"/>
        <v>438</v>
      </c>
      <c r="BG200" s="57">
        <f t="shared" si="63"/>
        <v>73</v>
      </c>
      <c r="BH200" s="71" t="s">
        <v>125</v>
      </c>
      <c r="BJ200" s="60"/>
      <c r="BK200" s="60"/>
    </row>
    <row r="201" spans="1:63" s="59" customFormat="1" ht="18" customHeight="1" x14ac:dyDescent="0.25">
      <c r="A201" s="35">
        <v>197</v>
      </c>
      <c r="B201" s="56" t="s">
        <v>1018</v>
      </c>
      <c r="C201" s="56" t="s">
        <v>1019</v>
      </c>
      <c r="D201" s="56" t="s">
        <v>1015</v>
      </c>
      <c r="E201" s="56" t="s">
        <v>986</v>
      </c>
      <c r="F201" s="56" t="s">
        <v>1020</v>
      </c>
      <c r="G201" s="56" t="s">
        <v>103</v>
      </c>
      <c r="H201" s="56" t="s">
        <v>455</v>
      </c>
      <c r="I201" s="56" t="s">
        <v>1021</v>
      </c>
      <c r="J201" s="35" t="s">
        <v>369</v>
      </c>
      <c r="K201" s="56" t="s">
        <v>115</v>
      </c>
      <c r="L201" s="37">
        <v>2014</v>
      </c>
      <c r="M201" s="56" t="s">
        <v>142</v>
      </c>
      <c r="N201" s="56" t="s">
        <v>100</v>
      </c>
      <c r="O201" s="57">
        <v>18</v>
      </c>
      <c r="P201" s="57">
        <v>3.6</v>
      </c>
      <c r="Q201" s="57">
        <v>3</v>
      </c>
      <c r="R201" s="57"/>
      <c r="S201" s="58">
        <f t="shared" si="64"/>
        <v>64.8</v>
      </c>
      <c r="T201" s="56">
        <v>4</v>
      </c>
      <c r="U201" s="56">
        <v>2</v>
      </c>
      <c r="V201" s="56"/>
      <c r="W201" s="56"/>
      <c r="X201" s="56"/>
      <c r="Y201" s="39">
        <f t="shared" si="57"/>
        <v>7.2</v>
      </c>
      <c r="Z201" s="56">
        <v>2</v>
      </c>
      <c r="AA201" s="56"/>
      <c r="AB201" s="40">
        <f t="shared" si="58"/>
        <v>64.8</v>
      </c>
      <c r="AC201" s="40">
        <f t="shared" si="59"/>
        <v>18</v>
      </c>
      <c r="AD201" s="56" t="s">
        <v>100</v>
      </c>
      <c r="AE201" s="39">
        <f t="shared" si="55"/>
        <v>4</v>
      </c>
      <c r="AF201" s="39">
        <v>4</v>
      </c>
      <c r="AG201" s="40"/>
      <c r="AH201" s="58">
        <v>30</v>
      </c>
      <c r="AI201" s="40">
        <f t="shared" ref="AI201:AI270" si="65">AE201*AH201</f>
        <v>120</v>
      </c>
      <c r="AJ201" s="40"/>
      <c r="AK201" s="57">
        <f>AE201*AH201-AJ201-AL201-AM201</f>
        <v>120</v>
      </c>
      <c r="AL201" s="56"/>
      <c r="AM201" s="56"/>
      <c r="AN201" s="56"/>
      <c r="AO201" s="56"/>
      <c r="AP201" s="40"/>
      <c r="AQ201" s="56"/>
      <c r="AR201" s="57"/>
      <c r="AS201" s="56"/>
      <c r="AT201" s="56"/>
      <c r="AU201" s="56"/>
      <c r="AV201" s="40">
        <f>AW201+AZ201+BA201</f>
        <v>12</v>
      </c>
      <c r="AW201" s="56">
        <v>12</v>
      </c>
      <c r="AX201" s="41">
        <f t="shared" si="60"/>
        <v>12</v>
      </c>
      <c r="AY201" s="69">
        <f t="shared" si="61"/>
        <v>12</v>
      </c>
      <c r="AZ201" s="56"/>
      <c r="BA201" s="56"/>
      <c r="BB201" s="56"/>
      <c r="BC201" s="56"/>
      <c r="BD201" s="56"/>
      <c r="BE201" s="56"/>
      <c r="BF201" s="39">
        <f t="shared" si="62"/>
        <v>120</v>
      </c>
      <c r="BG201" s="57">
        <f t="shared" si="63"/>
        <v>30</v>
      </c>
      <c r="BH201" s="71" t="s">
        <v>125</v>
      </c>
      <c r="BJ201" s="60"/>
      <c r="BK201" s="60"/>
    </row>
    <row r="202" spans="1:63" s="59" customFormat="1" ht="18" customHeight="1" x14ac:dyDescent="0.25">
      <c r="A202" s="35">
        <v>198</v>
      </c>
      <c r="B202" s="56" t="s">
        <v>1022</v>
      </c>
      <c r="C202" s="56" t="s">
        <v>1023</v>
      </c>
      <c r="D202" s="56" t="s">
        <v>1015</v>
      </c>
      <c r="E202" s="56" t="s">
        <v>986</v>
      </c>
      <c r="F202" s="56" t="s">
        <v>1024</v>
      </c>
      <c r="G202" s="56" t="s">
        <v>103</v>
      </c>
      <c r="H202" s="56" t="s">
        <v>455</v>
      </c>
      <c r="I202" s="56" t="s">
        <v>1021</v>
      </c>
      <c r="J202" s="35" t="s">
        <v>121</v>
      </c>
      <c r="K202" s="56" t="s">
        <v>99</v>
      </c>
      <c r="L202" s="37" t="s">
        <v>510</v>
      </c>
      <c r="M202" s="56" t="s">
        <v>1025</v>
      </c>
      <c r="N202" s="56" t="s">
        <v>100</v>
      </c>
      <c r="O202" s="57">
        <v>22</v>
      </c>
      <c r="P202" s="57">
        <v>4.5999999999999996</v>
      </c>
      <c r="Q202" s="57">
        <v>4</v>
      </c>
      <c r="R202" s="57"/>
      <c r="S202" s="58">
        <f t="shared" si="64"/>
        <v>101.19999999999999</v>
      </c>
      <c r="T202" s="56">
        <v>4</v>
      </c>
      <c r="U202" s="56">
        <v>2</v>
      </c>
      <c r="V202" s="56"/>
      <c r="W202" s="56"/>
      <c r="X202" s="56"/>
      <c r="Y202" s="39">
        <f t="shared" si="57"/>
        <v>9.1999999999999993</v>
      </c>
      <c r="Z202" s="56">
        <v>2</v>
      </c>
      <c r="AA202" s="56"/>
      <c r="AB202" s="40">
        <f t="shared" si="58"/>
        <v>101.19999999999999</v>
      </c>
      <c r="AC202" s="40">
        <f t="shared" si="59"/>
        <v>22</v>
      </c>
      <c r="AD202" s="61" t="s">
        <v>113</v>
      </c>
      <c r="AE202" s="39">
        <f t="shared" si="55"/>
        <v>5</v>
      </c>
      <c r="AF202" s="39">
        <v>5</v>
      </c>
      <c r="AG202" s="40"/>
      <c r="AH202" s="58">
        <v>45</v>
      </c>
      <c r="AI202" s="40">
        <f t="shared" si="65"/>
        <v>225</v>
      </c>
      <c r="AJ202" s="48">
        <v>225</v>
      </c>
      <c r="AK202" s="57"/>
      <c r="AL202" s="56"/>
      <c r="AM202" s="56"/>
      <c r="AN202" s="56"/>
      <c r="AO202" s="56"/>
      <c r="AP202" s="40"/>
      <c r="AQ202" s="56"/>
      <c r="AR202" s="57"/>
      <c r="AS202" s="56"/>
      <c r="AT202" s="56"/>
      <c r="AU202" s="56"/>
      <c r="AV202" s="48">
        <v>40</v>
      </c>
      <c r="AW202" s="61">
        <v>40</v>
      </c>
      <c r="AX202" s="41">
        <f t="shared" si="60"/>
        <v>40</v>
      </c>
      <c r="AY202" s="69">
        <f t="shared" si="61"/>
        <v>40</v>
      </c>
      <c r="AZ202" s="56"/>
      <c r="BA202" s="56"/>
      <c r="BB202" s="56"/>
      <c r="BC202" s="56"/>
      <c r="BD202" s="56"/>
      <c r="BE202" s="56"/>
      <c r="BF202" s="39">
        <f t="shared" si="62"/>
        <v>225</v>
      </c>
      <c r="BG202" s="57">
        <f t="shared" si="63"/>
        <v>45</v>
      </c>
      <c r="BH202" s="71" t="s">
        <v>125</v>
      </c>
      <c r="BJ202" s="60"/>
      <c r="BK202" s="60"/>
    </row>
    <row r="203" spans="1:63" s="59" customFormat="1" ht="18" customHeight="1" x14ac:dyDescent="0.25">
      <c r="A203" s="35">
        <v>199</v>
      </c>
      <c r="B203" s="56" t="s">
        <v>1026</v>
      </c>
      <c r="C203" s="56" t="s">
        <v>1027</v>
      </c>
      <c r="D203" s="56" t="s">
        <v>1028</v>
      </c>
      <c r="E203" s="56" t="s">
        <v>986</v>
      </c>
      <c r="F203" s="56" t="s">
        <v>1024</v>
      </c>
      <c r="G203" s="56" t="s">
        <v>103</v>
      </c>
      <c r="H203" s="56" t="s">
        <v>455</v>
      </c>
      <c r="I203" s="56" t="s">
        <v>1021</v>
      </c>
      <c r="J203" s="35"/>
      <c r="K203" s="56" t="s">
        <v>105</v>
      </c>
      <c r="L203" s="37"/>
      <c r="M203" s="56" t="s">
        <v>1029</v>
      </c>
      <c r="N203" s="56" t="s">
        <v>100</v>
      </c>
      <c r="O203" s="57">
        <v>26.5</v>
      </c>
      <c r="P203" s="57">
        <v>3.3</v>
      </c>
      <c r="Q203" s="57">
        <v>3</v>
      </c>
      <c r="R203" s="57"/>
      <c r="S203" s="58">
        <f t="shared" si="64"/>
        <v>87.449999999999989</v>
      </c>
      <c r="T203" s="56">
        <v>4</v>
      </c>
      <c r="U203" s="56">
        <v>2</v>
      </c>
      <c r="V203" s="56">
        <v>8</v>
      </c>
      <c r="W203" s="56"/>
      <c r="X203" s="56"/>
      <c r="Y203" s="39">
        <f t="shared" si="57"/>
        <v>6.6</v>
      </c>
      <c r="Z203" s="56">
        <v>2</v>
      </c>
      <c r="AA203" s="56"/>
      <c r="AB203" s="40">
        <f t="shared" si="58"/>
        <v>87.449999999999989</v>
      </c>
      <c r="AC203" s="40">
        <f t="shared" si="59"/>
        <v>26.5</v>
      </c>
      <c r="AD203" s="61" t="s">
        <v>113</v>
      </c>
      <c r="AE203" s="39">
        <f t="shared" si="55"/>
        <v>5</v>
      </c>
      <c r="AF203" s="39">
        <v>5</v>
      </c>
      <c r="AG203" s="40"/>
      <c r="AH203" s="58">
        <v>48</v>
      </c>
      <c r="AI203" s="40">
        <f t="shared" si="65"/>
        <v>240</v>
      </c>
      <c r="AJ203" s="48">
        <v>240</v>
      </c>
      <c r="AK203" s="57"/>
      <c r="AL203" s="56"/>
      <c r="AM203" s="56"/>
      <c r="AN203" s="56"/>
      <c r="AO203" s="56"/>
      <c r="AP203" s="40">
        <f>AQ203+AR203+AS203</f>
        <v>8</v>
      </c>
      <c r="AQ203" s="56">
        <v>8</v>
      </c>
      <c r="AR203" s="57"/>
      <c r="AS203" s="56"/>
      <c r="AT203" s="56"/>
      <c r="AU203" s="56"/>
      <c r="AV203" s="48">
        <f t="shared" ref="AV203:AV212" si="66">AW203+AZ203+BA203</f>
        <v>15</v>
      </c>
      <c r="AW203" s="61">
        <v>15</v>
      </c>
      <c r="AX203" s="41">
        <f t="shared" si="60"/>
        <v>15</v>
      </c>
      <c r="AY203" s="69">
        <f t="shared" si="61"/>
        <v>15</v>
      </c>
      <c r="AZ203" s="56"/>
      <c r="BA203" s="56"/>
      <c r="BB203" s="56">
        <v>3</v>
      </c>
      <c r="BC203" s="56"/>
      <c r="BD203" s="56"/>
      <c r="BE203" s="56"/>
      <c r="BF203" s="39">
        <f t="shared" si="62"/>
        <v>240</v>
      </c>
      <c r="BG203" s="57">
        <f t="shared" si="63"/>
        <v>48</v>
      </c>
      <c r="BH203" s="71" t="s">
        <v>125</v>
      </c>
      <c r="BJ203" s="60"/>
      <c r="BK203" s="60"/>
    </row>
    <row r="204" spans="1:63" s="59" customFormat="1" ht="18" customHeight="1" x14ac:dyDescent="0.25">
      <c r="A204" s="35">
        <v>200</v>
      </c>
      <c r="B204" s="56" t="s">
        <v>1030</v>
      </c>
      <c r="C204" s="56" t="s">
        <v>1031</v>
      </c>
      <c r="D204" s="56" t="s">
        <v>1028</v>
      </c>
      <c r="E204" s="56" t="s">
        <v>986</v>
      </c>
      <c r="F204" s="56" t="s">
        <v>1032</v>
      </c>
      <c r="G204" s="56" t="s">
        <v>103</v>
      </c>
      <c r="H204" s="56" t="s">
        <v>455</v>
      </c>
      <c r="I204" s="56" t="s">
        <v>1021</v>
      </c>
      <c r="J204" s="35"/>
      <c r="K204" s="56" t="s">
        <v>854</v>
      </c>
      <c r="L204" s="56"/>
      <c r="M204" s="56" t="s">
        <v>364</v>
      </c>
      <c r="N204" s="56" t="s">
        <v>100</v>
      </c>
      <c r="O204" s="57">
        <v>22</v>
      </c>
      <c r="P204" s="57">
        <v>4.5999999999999996</v>
      </c>
      <c r="Q204" s="57">
        <v>4</v>
      </c>
      <c r="R204" s="57"/>
      <c r="S204" s="58">
        <f t="shared" si="64"/>
        <v>101.19999999999999</v>
      </c>
      <c r="T204" s="56">
        <v>4</v>
      </c>
      <c r="U204" s="56">
        <v>2</v>
      </c>
      <c r="V204" s="56"/>
      <c r="W204" s="56"/>
      <c r="X204" s="56"/>
      <c r="Y204" s="39">
        <f t="shared" si="57"/>
        <v>9.1999999999999993</v>
      </c>
      <c r="Z204" s="56">
        <v>2</v>
      </c>
      <c r="AA204" s="56"/>
      <c r="AB204" s="40">
        <f t="shared" si="58"/>
        <v>101.19999999999999</v>
      </c>
      <c r="AC204" s="40">
        <f t="shared" si="59"/>
        <v>22</v>
      </c>
      <c r="AD204" s="61" t="s">
        <v>113</v>
      </c>
      <c r="AE204" s="39">
        <f t="shared" si="55"/>
        <v>5</v>
      </c>
      <c r="AF204" s="39">
        <v>5</v>
      </c>
      <c r="AG204" s="40"/>
      <c r="AH204" s="58">
        <v>60</v>
      </c>
      <c r="AI204" s="40">
        <f t="shared" si="65"/>
        <v>300</v>
      </c>
      <c r="AJ204" s="48">
        <v>300</v>
      </c>
      <c r="AK204" s="57"/>
      <c r="AL204" s="56"/>
      <c r="AM204" s="56"/>
      <c r="AN204" s="56"/>
      <c r="AO204" s="56"/>
      <c r="AP204" s="40">
        <f>AQ204+AR204+AS204</f>
        <v>15</v>
      </c>
      <c r="AQ204" s="56">
        <v>15</v>
      </c>
      <c r="AR204" s="57"/>
      <c r="AS204" s="56"/>
      <c r="AT204" s="56"/>
      <c r="AU204" s="56"/>
      <c r="AV204" s="41">
        <f t="shared" si="66"/>
        <v>10</v>
      </c>
      <c r="AW204" s="58">
        <v>10</v>
      </c>
      <c r="AX204" s="41">
        <f t="shared" si="60"/>
        <v>10</v>
      </c>
      <c r="AY204" s="69">
        <f t="shared" si="61"/>
        <v>10</v>
      </c>
      <c r="AZ204" s="56"/>
      <c r="BA204" s="56"/>
      <c r="BB204" s="56"/>
      <c r="BC204" s="56"/>
      <c r="BD204" s="56"/>
      <c r="BE204" s="56"/>
      <c r="BF204" s="39">
        <f t="shared" si="62"/>
        <v>300</v>
      </c>
      <c r="BG204" s="57">
        <f t="shared" si="63"/>
        <v>60</v>
      </c>
      <c r="BH204" s="71" t="s">
        <v>125</v>
      </c>
      <c r="BJ204" s="60"/>
      <c r="BK204" s="60"/>
    </row>
    <row r="205" spans="1:63" s="59" customFormat="1" ht="18" customHeight="1" x14ac:dyDescent="0.25">
      <c r="A205" s="35">
        <v>201</v>
      </c>
      <c r="B205" s="56" t="s">
        <v>1033</v>
      </c>
      <c r="C205" s="56" t="s">
        <v>1034</v>
      </c>
      <c r="D205" s="56" t="s">
        <v>1028</v>
      </c>
      <c r="E205" s="56" t="s">
        <v>986</v>
      </c>
      <c r="F205" s="56" t="s">
        <v>1035</v>
      </c>
      <c r="G205" s="56" t="s">
        <v>103</v>
      </c>
      <c r="H205" s="56" t="s">
        <v>455</v>
      </c>
      <c r="I205" s="56" t="s">
        <v>1021</v>
      </c>
      <c r="J205" s="35" t="s">
        <v>149</v>
      </c>
      <c r="K205" s="56" t="s">
        <v>115</v>
      </c>
      <c r="L205" s="37" t="s">
        <v>378</v>
      </c>
      <c r="M205" s="56" t="s">
        <v>1036</v>
      </c>
      <c r="N205" s="56" t="s">
        <v>100</v>
      </c>
      <c r="O205" s="57">
        <v>20.5</v>
      </c>
      <c r="P205" s="57">
        <v>4.5999999999999996</v>
      </c>
      <c r="Q205" s="57">
        <v>4</v>
      </c>
      <c r="R205" s="57"/>
      <c r="S205" s="58">
        <f t="shared" si="64"/>
        <v>94.3</v>
      </c>
      <c r="T205" s="56">
        <v>4</v>
      </c>
      <c r="U205" s="56">
        <v>2</v>
      </c>
      <c r="V205" s="56"/>
      <c r="W205" s="56"/>
      <c r="X205" s="56"/>
      <c r="Y205" s="39">
        <f t="shared" si="57"/>
        <v>9.1999999999999993</v>
      </c>
      <c r="Z205" s="56">
        <v>2</v>
      </c>
      <c r="AA205" s="56"/>
      <c r="AB205" s="40">
        <f t="shared" si="58"/>
        <v>94.3</v>
      </c>
      <c r="AC205" s="40">
        <f t="shared" si="59"/>
        <v>20.5</v>
      </c>
      <c r="AD205" s="61" t="s">
        <v>113</v>
      </c>
      <c r="AE205" s="39">
        <f t="shared" si="55"/>
        <v>6</v>
      </c>
      <c r="AF205" s="39">
        <v>6</v>
      </c>
      <c r="AG205" s="40"/>
      <c r="AH205" s="58">
        <v>60</v>
      </c>
      <c r="AI205" s="40">
        <f t="shared" si="65"/>
        <v>360</v>
      </c>
      <c r="AJ205" s="48">
        <v>360</v>
      </c>
      <c r="AK205" s="57"/>
      <c r="AL205" s="56"/>
      <c r="AM205" s="56"/>
      <c r="AN205" s="56"/>
      <c r="AO205" s="56"/>
      <c r="AP205" s="40">
        <f>AQ205+AR205+AS205</f>
        <v>86</v>
      </c>
      <c r="AQ205" s="56"/>
      <c r="AR205" s="57">
        <v>66</v>
      </c>
      <c r="AS205" s="56">
        <v>20</v>
      </c>
      <c r="AT205" s="56"/>
      <c r="AU205" s="56"/>
      <c r="AV205" s="40">
        <f t="shared" si="66"/>
        <v>41</v>
      </c>
      <c r="AW205" s="56">
        <v>41</v>
      </c>
      <c r="AX205" s="41">
        <f t="shared" si="60"/>
        <v>41</v>
      </c>
      <c r="AY205" s="69">
        <f t="shared" si="61"/>
        <v>41</v>
      </c>
      <c r="AZ205" s="56"/>
      <c r="BA205" s="56"/>
      <c r="BB205" s="56"/>
      <c r="BC205" s="56"/>
      <c r="BD205" s="56"/>
      <c r="BE205" s="56"/>
      <c r="BF205" s="39">
        <f t="shared" si="62"/>
        <v>360</v>
      </c>
      <c r="BG205" s="57">
        <f t="shared" si="63"/>
        <v>60</v>
      </c>
      <c r="BH205" s="71" t="s">
        <v>125</v>
      </c>
      <c r="BJ205" s="60"/>
      <c r="BK205" s="60"/>
    </row>
    <row r="206" spans="1:63" s="59" customFormat="1" ht="18" customHeight="1" x14ac:dyDescent="0.25">
      <c r="A206" s="35">
        <v>202</v>
      </c>
      <c r="B206" s="56" t="s">
        <v>1037</v>
      </c>
      <c r="C206" s="56" t="s">
        <v>1038</v>
      </c>
      <c r="D206" s="56" t="s">
        <v>1039</v>
      </c>
      <c r="E206" s="56" t="s">
        <v>986</v>
      </c>
      <c r="F206" s="56" t="s">
        <v>592</v>
      </c>
      <c r="G206" s="56" t="s">
        <v>103</v>
      </c>
      <c r="H206" s="56" t="s">
        <v>455</v>
      </c>
      <c r="I206" s="56" t="s">
        <v>1021</v>
      </c>
      <c r="J206" s="35" t="s">
        <v>121</v>
      </c>
      <c r="K206" s="56" t="s">
        <v>99</v>
      </c>
      <c r="L206" s="37" t="s">
        <v>485</v>
      </c>
      <c r="M206" s="56" t="s">
        <v>120</v>
      </c>
      <c r="N206" s="56" t="s">
        <v>100</v>
      </c>
      <c r="O206" s="57">
        <v>30</v>
      </c>
      <c r="P206" s="57">
        <v>5.6</v>
      </c>
      <c r="Q206" s="57">
        <v>5</v>
      </c>
      <c r="R206" s="57"/>
      <c r="S206" s="58">
        <f t="shared" si="64"/>
        <v>168</v>
      </c>
      <c r="T206" s="56">
        <v>4</v>
      </c>
      <c r="U206" s="56">
        <v>2</v>
      </c>
      <c r="V206" s="56"/>
      <c r="W206" s="56"/>
      <c r="X206" s="56"/>
      <c r="Y206" s="39">
        <f t="shared" si="57"/>
        <v>11.2</v>
      </c>
      <c r="Z206" s="56">
        <v>2</v>
      </c>
      <c r="AA206" s="56"/>
      <c r="AB206" s="40">
        <f t="shared" si="58"/>
        <v>168</v>
      </c>
      <c r="AC206" s="40">
        <f t="shared" si="59"/>
        <v>30</v>
      </c>
      <c r="AD206" s="56" t="s">
        <v>100</v>
      </c>
      <c r="AE206" s="39">
        <f t="shared" si="55"/>
        <v>6</v>
      </c>
      <c r="AF206" s="39">
        <v>6</v>
      </c>
      <c r="AG206" s="40"/>
      <c r="AH206" s="58">
        <v>46</v>
      </c>
      <c r="AI206" s="40">
        <f t="shared" si="65"/>
        <v>276</v>
      </c>
      <c r="AJ206" s="40"/>
      <c r="AK206" s="57">
        <f>AE206*AH206-AJ206-AL206-AM206</f>
        <v>276</v>
      </c>
      <c r="AL206" s="56"/>
      <c r="AM206" s="56"/>
      <c r="AN206" s="56"/>
      <c r="AO206" s="56"/>
      <c r="AP206" s="40"/>
      <c r="AQ206" s="56"/>
      <c r="AR206" s="57"/>
      <c r="AS206" s="56"/>
      <c r="AT206" s="56"/>
      <c r="AU206" s="56"/>
      <c r="AV206" s="40">
        <f t="shared" si="66"/>
        <v>40</v>
      </c>
      <c r="AW206" s="56">
        <v>40</v>
      </c>
      <c r="AX206" s="41">
        <f t="shared" si="60"/>
        <v>40</v>
      </c>
      <c r="AY206" s="69">
        <f t="shared" si="61"/>
        <v>40</v>
      </c>
      <c r="AZ206" s="56"/>
      <c r="BA206" s="56"/>
      <c r="BB206" s="56"/>
      <c r="BC206" s="56"/>
      <c r="BD206" s="56"/>
      <c r="BE206" s="56"/>
      <c r="BF206" s="39">
        <f t="shared" si="62"/>
        <v>276</v>
      </c>
      <c r="BG206" s="57">
        <f t="shared" si="63"/>
        <v>46</v>
      </c>
      <c r="BH206" s="71" t="s">
        <v>125</v>
      </c>
      <c r="BJ206" s="60"/>
      <c r="BK206" s="60"/>
    </row>
    <row r="207" spans="1:63" s="59" customFormat="1" ht="18" customHeight="1" x14ac:dyDescent="0.25">
      <c r="A207" s="35">
        <v>203</v>
      </c>
      <c r="B207" s="56" t="s">
        <v>1040</v>
      </c>
      <c r="C207" s="56" t="s">
        <v>1041</v>
      </c>
      <c r="D207" s="56" t="s">
        <v>1042</v>
      </c>
      <c r="E207" s="56" t="s">
        <v>986</v>
      </c>
      <c r="F207" s="56" t="s">
        <v>768</v>
      </c>
      <c r="G207" s="56" t="s">
        <v>103</v>
      </c>
      <c r="H207" s="56" t="s">
        <v>455</v>
      </c>
      <c r="I207" s="56" t="s">
        <v>1043</v>
      </c>
      <c r="J207" s="35" t="s">
        <v>149</v>
      </c>
      <c r="K207" s="56" t="s">
        <v>854</v>
      </c>
      <c r="L207" s="37" t="s">
        <v>1044</v>
      </c>
      <c r="M207" s="56" t="s">
        <v>126</v>
      </c>
      <c r="N207" s="56" t="s">
        <v>100</v>
      </c>
      <c r="O207" s="57">
        <v>46</v>
      </c>
      <c r="P207" s="57">
        <v>3.4</v>
      </c>
      <c r="Q207" s="57">
        <v>3</v>
      </c>
      <c r="R207" s="57"/>
      <c r="S207" s="58">
        <f t="shared" si="64"/>
        <v>156.4</v>
      </c>
      <c r="T207" s="56">
        <v>4</v>
      </c>
      <c r="U207" s="56">
        <v>2</v>
      </c>
      <c r="V207" s="56"/>
      <c r="W207" s="56"/>
      <c r="X207" s="56"/>
      <c r="Y207" s="39">
        <f t="shared" si="57"/>
        <v>6.8</v>
      </c>
      <c r="Z207" s="56">
        <v>2</v>
      </c>
      <c r="AA207" s="57"/>
      <c r="AB207" s="40">
        <f t="shared" si="58"/>
        <v>156.4</v>
      </c>
      <c r="AC207" s="40">
        <f t="shared" si="59"/>
        <v>46</v>
      </c>
      <c r="AD207" s="56" t="s">
        <v>101</v>
      </c>
      <c r="AE207" s="39">
        <f t="shared" si="55"/>
        <v>4.5</v>
      </c>
      <c r="AF207" s="39">
        <v>4.5</v>
      </c>
      <c r="AG207" s="40"/>
      <c r="AH207" s="58">
        <v>160</v>
      </c>
      <c r="AI207" s="40">
        <f t="shared" si="65"/>
        <v>720</v>
      </c>
      <c r="AJ207" s="39">
        <f>AE207*AH207</f>
        <v>720</v>
      </c>
      <c r="AK207" s="57"/>
      <c r="AL207" s="56"/>
      <c r="AM207" s="56"/>
      <c r="AN207" s="56"/>
      <c r="AO207" s="56"/>
      <c r="AP207" s="40">
        <f>AQ207+AR207+AS207</f>
        <v>42</v>
      </c>
      <c r="AQ207" s="56">
        <v>42</v>
      </c>
      <c r="AR207" s="57"/>
      <c r="AS207" s="56"/>
      <c r="AT207" s="56"/>
      <c r="AU207" s="56"/>
      <c r="AV207" s="40">
        <f t="shared" si="66"/>
        <v>40</v>
      </c>
      <c r="AW207" s="56">
        <v>40</v>
      </c>
      <c r="AX207" s="41">
        <f t="shared" si="60"/>
        <v>40</v>
      </c>
      <c r="AY207" s="69">
        <f t="shared" si="61"/>
        <v>40</v>
      </c>
      <c r="AZ207" s="56"/>
      <c r="BA207" s="56"/>
      <c r="BB207" s="56"/>
      <c r="BC207" s="56"/>
      <c r="BD207" s="56"/>
      <c r="BE207" s="56"/>
      <c r="BF207" s="39">
        <f t="shared" si="62"/>
        <v>720</v>
      </c>
      <c r="BG207" s="57">
        <f t="shared" si="63"/>
        <v>160</v>
      </c>
      <c r="BH207" s="71" t="s">
        <v>125</v>
      </c>
      <c r="BJ207" s="60"/>
      <c r="BK207" s="60"/>
    </row>
    <row r="208" spans="1:63" s="59" customFormat="1" ht="18" customHeight="1" x14ac:dyDescent="0.25">
      <c r="A208" s="35">
        <v>204</v>
      </c>
      <c r="B208" s="56" t="s">
        <v>1045</v>
      </c>
      <c r="C208" s="56" t="s">
        <v>1046</v>
      </c>
      <c r="D208" s="56" t="s">
        <v>1047</v>
      </c>
      <c r="E208" s="56" t="s">
        <v>986</v>
      </c>
      <c r="F208" s="56" t="s">
        <v>768</v>
      </c>
      <c r="G208" s="56" t="s">
        <v>103</v>
      </c>
      <c r="H208" s="56" t="s">
        <v>455</v>
      </c>
      <c r="I208" s="56" t="s">
        <v>1043</v>
      </c>
      <c r="J208" s="35" t="s">
        <v>149</v>
      </c>
      <c r="K208" s="56" t="s">
        <v>854</v>
      </c>
      <c r="L208" s="37" t="s">
        <v>1044</v>
      </c>
      <c r="M208" s="56" t="s">
        <v>126</v>
      </c>
      <c r="N208" s="56" t="s">
        <v>100</v>
      </c>
      <c r="O208" s="57">
        <v>46</v>
      </c>
      <c r="P208" s="57">
        <v>3.3</v>
      </c>
      <c r="Q208" s="57">
        <v>3</v>
      </c>
      <c r="R208" s="57"/>
      <c r="S208" s="58">
        <f t="shared" si="64"/>
        <v>151.79999999999998</v>
      </c>
      <c r="T208" s="56">
        <v>4</v>
      </c>
      <c r="U208" s="56">
        <v>2</v>
      </c>
      <c r="V208" s="56"/>
      <c r="W208" s="56"/>
      <c r="X208" s="56"/>
      <c r="Y208" s="39">
        <f t="shared" si="57"/>
        <v>6.6</v>
      </c>
      <c r="Z208" s="56">
        <v>2</v>
      </c>
      <c r="AA208" s="57"/>
      <c r="AB208" s="40">
        <f t="shared" si="58"/>
        <v>151.79999999999998</v>
      </c>
      <c r="AC208" s="40">
        <f t="shared" si="59"/>
        <v>46</v>
      </c>
      <c r="AD208" s="56" t="s">
        <v>101</v>
      </c>
      <c r="AE208" s="39">
        <f t="shared" si="55"/>
        <v>5.5</v>
      </c>
      <c r="AF208" s="39">
        <v>5.5</v>
      </c>
      <c r="AG208" s="40"/>
      <c r="AH208" s="58">
        <v>110</v>
      </c>
      <c r="AI208" s="40">
        <f t="shared" si="65"/>
        <v>605</v>
      </c>
      <c r="AJ208" s="39">
        <f>AE208*AH208</f>
        <v>605</v>
      </c>
      <c r="AK208" s="57"/>
      <c r="AL208" s="56"/>
      <c r="AM208" s="56"/>
      <c r="AN208" s="56"/>
      <c r="AO208" s="56"/>
      <c r="AP208" s="40">
        <f>AQ208+AR208+AS208</f>
        <v>42</v>
      </c>
      <c r="AQ208" s="56">
        <v>42</v>
      </c>
      <c r="AR208" s="57"/>
      <c r="AS208" s="56"/>
      <c r="AT208" s="56"/>
      <c r="AU208" s="56"/>
      <c r="AV208" s="40">
        <f t="shared" si="66"/>
        <v>47</v>
      </c>
      <c r="AW208" s="56">
        <v>47</v>
      </c>
      <c r="AX208" s="41">
        <f t="shared" si="60"/>
        <v>47</v>
      </c>
      <c r="AY208" s="69">
        <f t="shared" si="61"/>
        <v>47</v>
      </c>
      <c r="AZ208" s="56"/>
      <c r="BA208" s="56"/>
      <c r="BB208" s="56"/>
      <c r="BC208" s="56"/>
      <c r="BD208" s="56"/>
      <c r="BE208" s="56"/>
      <c r="BF208" s="39">
        <f t="shared" si="62"/>
        <v>605</v>
      </c>
      <c r="BG208" s="57">
        <f t="shared" si="63"/>
        <v>110</v>
      </c>
      <c r="BH208" s="71" t="s">
        <v>125</v>
      </c>
      <c r="BJ208" s="60"/>
      <c r="BK208" s="60"/>
    </row>
    <row r="209" spans="1:63" s="59" customFormat="1" ht="18" customHeight="1" x14ac:dyDescent="0.25">
      <c r="A209" s="35">
        <v>205</v>
      </c>
      <c r="B209" s="56" t="s">
        <v>1048</v>
      </c>
      <c r="C209" s="56" t="s">
        <v>1049</v>
      </c>
      <c r="D209" s="56" t="s">
        <v>1039</v>
      </c>
      <c r="E209" s="56" t="s">
        <v>986</v>
      </c>
      <c r="F209" s="56" t="s">
        <v>1050</v>
      </c>
      <c r="G209" s="56" t="s">
        <v>103</v>
      </c>
      <c r="H209" s="56" t="s">
        <v>455</v>
      </c>
      <c r="I209" s="56" t="s">
        <v>193</v>
      </c>
      <c r="J209" s="35"/>
      <c r="K209" s="56" t="s">
        <v>105</v>
      </c>
      <c r="L209" s="37"/>
      <c r="M209" s="56" t="s">
        <v>148</v>
      </c>
      <c r="N209" s="56" t="s">
        <v>100</v>
      </c>
      <c r="O209" s="57">
        <v>52</v>
      </c>
      <c r="P209" s="57">
        <v>3.6</v>
      </c>
      <c r="Q209" s="57">
        <v>3</v>
      </c>
      <c r="R209" s="57"/>
      <c r="S209" s="58">
        <f t="shared" si="64"/>
        <v>187.20000000000002</v>
      </c>
      <c r="T209" s="56">
        <v>4</v>
      </c>
      <c r="U209" s="56">
        <v>2</v>
      </c>
      <c r="V209" s="56"/>
      <c r="W209" s="56"/>
      <c r="X209" s="56"/>
      <c r="Y209" s="39">
        <f t="shared" si="57"/>
        <v>7.2</v>
      </c>
      <c r="Z209" s="56">
        <v>2</v>
      </c>
      <c r="AA209" s="57">
        <v>11.64</v>
      </c>
      <c r="AB209" s="40">
        <f t="shared" si="58"/>
        <v>187.20000000000002</v>
      </c>
      <c r="AC209" s="40">
        <f t="shared" si="59"/>
        <v>52</v>
      </c>
      <c r="AD209" s="56" t="s">
        <v>100</v>
      </c>
      <c r="AE209" s="39">
        <f t="shared" si="55"/>
        <v>4.8</v>
      </c>
      <c r="AF209" s="39">
        <v>4.8</v>
      </c>
      <c r="AG209" s="40"/>
      <c r="AH209" s="58">
        <v>65</v>
      </c>
      <c r="AI209" s="40">
        <f t="shared" si="65"/>
        <v>312</v>
      </c>
      <c r="AJ209" s="40"/>
      <c r="AK209" s="57">
        <f>AE209*AH209-AJ209-AL209-AM209</f>
        <v>312</v>
      </c>
      <c r="AL209" s="56"/>
      <c r="AM209" s="56"/>
      <c r="AN209" s="56"/>
      <c r="AO209" s="56"/>
      <c r="AP209" s="40"/>
      <c r="AQ209" s="56"/>
      <c r="AR209" s="57"/>
      <c r="AS209" s="56"/>
      <c r="AT209" s="56"/>
      <c r="AU209" s="56"/>
      <c r="AV209" s="48">
        <f t="shared" si="66"/>
        <v>30</v>
      </c>
      <c r="AW209" s="61">
        <v>30</v>
      </c>
      <c r="AX209" s="41">
        <f t="shared" si="60"/>
        <v>30</v>
      </c>
      <c r="AY209" s="69">
        <f t="shared" si="61"/>
        <v>30</v>
      </c>
      <c r="AZ209" s="56"/>
      <c r="BA209" s="56"/>
      <c r="BB209" s="56"/>
      <c r="BC209" s="56"/>
      <c r="BD209" s="56"/>
      <c r="BE209" s="56"/>
      <c r="BF209" s="39">
        <f t="shared" si="62"/>
        <v>312</v>
      </c>
      <c r="BG209" s="57">
        <f t="shared" si="63"/>
        <v>65</v>
      </c>
      <c r="BH209" s="71" t="s">
        <v>125</v>
      </c>
      <c r="BJ209" s="60"/>
      <c r="BK209" s="60"/>
    </row>
    <row r="210" spans="1:63" s="59" customFormat="1" ht="18" customHeight="1" x14ac:dyDescent="0.25">
      <c r="A210" s="35">
        <v>206</v>
      </c>
      <c r="B210" s="56" t="s">
        <v>1051</v>
      </c>
      <c r="C210" s="56" t="s">
        <v>1052</v>
      </c>
      <c r="D210" s="56" t="s">
        <v>1039</v>
      </c>
      <c r="E210" s="56" t="s">
        <v>986</v>
      </c>
      <c r="F210" s="56" t="s">
        <v>1053</v>
      </c>
      <c r="G210" s="56" t="s">
        <v>103</v>
      </c>
      <c r="H210" s="56" t="s">
        <v>455</v>
      </c>
      <c r="I210" s="56" t="s">
        <v>193</v>
      </c>
      <c r="J210" s="35" t="s">
        <v>369</v>
      </c>
      <c r="K210" s="56" t="s">
        <v>99</v>
      </c>
      <c r="L210" s="37" t="s">
        <v>463</v>
      </c>
      <c r="M210" s="56" t="s">
        <v>117</v>
      </c>
      <c r="N210" s="56" t="s">
        <v>100</v>
      </c>
      <c r="O210" s="57">
        <v>40</v>
      </c>
      <c r="P210" s="57">
        <v>4.5999999999999996</v>
      </c>
      <c r="Q210" s="57">
        <v>4</v>
      </c>
      <c r="R210" s="57"/>
      <c r="S210" s="58">
        <f t="shared" si="64"/>
        <v>184</v>
      </c>
      <c r="T210" s="56">
        <v>4</v>
      </c>
      <c r="U210" s="56">
        <v>2</v>
      </c>
      <c r="V210" s="56"/>
      <c r="W210" s="56">
        <v>44.8</v>
      </c>
      <c r="X210" s="56"/>
      <c r="Y210" s="39">
        <f t="shared" si="57"/>
        <v>9.1999999999999993</v>
      </c>
      <c r="Z210" s="56">
        <v>2</v>
      </c>
      <c r="AA210" s="57">
        <v>11.64</v>
      </c>
      <c r="AB210" s="40">
        <f t="shared" si="58"/>
        <v>184</v>
      </c>
      <c r="AC210" s="40">
        <f t="shared" si="59"/>
        <v>40</v>
      </c>
      <c r="AD210" s="56" t="s">
        <v>100</v>
      </c>
      <c r="AE210" s="39">
        <f t="shared" si="55"/>
        <v>4.5999999999999996</v>
      </c>
      <c r="AF210" s="39">
        <v>4.5999999999999996</v>
      </c>
      <c r="AG210" s="40"/>
      <c r="AH210" s="58">
        <v>79</v>
      </c>
      <c r="AI210" s="40">
        <f t="shared" si="65"/>
        <v>363.4</v>
      </c>
      <c r="AJ210" s="40"/>
      <c r="AK210" s="57">
        <f>AE210*AH210-AJ210-AL210-AM210</f>
        <v>363.4</v>
      </c>
      <c r="AL210" s="56"/>
      <c r="AM210" s="56"/>
      <c r="AN210" s="56"/>
      <c r="AO210" s="56"/>
      <c r="AP210" s="40">
        <f>AQ210+AR210+AS210</f>
        <v>100</v>
      </c>
      <c r="AQ210" s="56"/>
      <c r="AR210" s="57">
        <v>100</v>
      </c>
      <c r="AS210" s="56"/>
      <c r="AT210" s="56"/>
      <c r="AU210" s="56"/>
      <c r="AV210" s="40">
        <f t="shared" si="66"/>
        <v>100</v>
      </c>
      <c r="AW210" s="56">
        <v>100</v>
      </c>
      <c r="AX210" s="41">
        <f t="shared" si="60"/>
        <v>100</v>
      </c>
      <c r="AY210" s="69">
        <f t="shared" si="61"/>
        <v>100</v>
      </c>
      <c r="AZ210" s="56"/>
      <c r="BA210" s="56"/>
      <c r="BB210" s="56"/>
      <c r="BC210" s="56"/>
      <c r="BD210" s="56"/>
      <c r="BE210" s="56"/>
      <c r="BF210" s="39">
        <f t="shared" si="62"/>
        <v>363.4</v>
      </c>
      <c r="BG210" s="57">
        <f t="shared" si="63"/>
        <v>79</v>
      </c>
      <c r="BH210" s="71" t="s">
        <v>125</v>
      </c>
      <c r="BJ210" s="60"/>
      <c r="BK210" s="60"/>
    </row>
    <row r="211" spans="1:63" s="59" customFormat="1" ht="18" customHeight="1" x14ac:dyDescent="0.25">
      <c r="A211" s="35">
        <v>207</v>
      </c>
      <c r="B211" s="56" t="s">
        <v>1054</v>
      </c>
      <c r="C211" s="56" t="s">
        <v>1055</v>
      </c>
      <c r="D211" s="56" t="s">
        <v>1056</v>
      </c>
      <c r="E211" s="56" t="s">
        <v>986</v>
      </c>
      <c r="F211" s="56" t="s">
        <v>1057</v>
      </c>
      <c r="G211" s="56" t="s">
        <v>103</v>
      </c>
      <c r="H211" s="56" t="s">
        <v>455</v>
      </c>
      <c r="I211" s="56" t="s">
        <v>1058</v>
      </c>
      <c r="J211" s="35" t="s">
        <v>1059</v>
      </c>
      <c r="K211" s="56" t="s">
        <v>115</v>
      </c>
      <c r="L211" s="37" t="s">
        <v>378</v>
      </c>
      <c r="M211" s="56" t="s">
        <v>147</v>
      </c>
      <c r="N211" s="56" t="s">
        <v>100</v>
      </c>
      <c r="O211" s="57">
        <v>20</v>
      </c>
      <c r="P211" s="57">
        <v>6.6</v>
      </c>
      <c r="Q211" s="57">
        <v>6</v>
      </c>
      <c r="R211" s="57"/>
      <c r="S211" s="58">
        <f t="shared" si="64"/>
        <v>132</v>
      </c>
      <c r="T211" s="56">
        <v>4</v>
      </c>
      <c r="U211" s="56">
        <v>2</v>
      </c>
      <c r="V211" s="56"/>
      <c r="W211" s="56"/>
      <c r="X211" s="56"/>
      <c r="Y211" s="39">
        <f t="shared" si="57"/>
        <v>13.2</v>
      </c>
      <c r="Z211" s="56">
        <v>2</v>
      </c>
      <c r="AA211" s="57"/>
      <c r="AB211" s="40">
        <f t="shared" si="58"/>
        <v>132</v>
      </c>
      <c r="AC211" s="40">
        <f t="shared" si="59"/>
        <v>20</v>
      </c>
      <c r="AD211" s="56" t="s">
        <v>101</v>
      </c>
      <c r="AE211" s="39">
        <f t="shared" si="55"/>
        <v>7</v>
      </c>
      <c r="AF211" s="39">
        <v>7</v>
      </c>
      <c r="AG211" s="40"/>
      <c r="AH211" s="58">
        <v>31</v>
      </c>
      <c r="AI211" s="40">
        <f t="shared" si="65"/>
        <v>217</v>
      </c>
      <c r="AJ211" s="39">
        <f>AE211*AH211</f>
        <v>217</v>
      </c>
      <c r="AK211" s="57"/>
      <c r="AL211" s="56"/>
      <c r="AM211" s="56"/>
      <c r="AN211" s="56"/>
      <c r="AO211" s="56"/>
      <c r="AP211" s="40"/>
      <c r="AQ211" s="56"/>
      <c r="AR211" s="57"/>
      <c r="AS211" s="56"/>
      <c r="AT211" s="56"/>
      <c r="AU211" s="56"/>
      <c r="AV211" s="41">
        <f t="shared" si="66"/>
        <v>21.8</v>
      </c>
      <c r="AW211" s="58">
        <v>21.8</v>
      </c>
      <c r="AX211" s="41">
        <f t="shared" si="60"/>
        <v>21.8</v>
      </c>
      <c r="AY211" s="69">
        <f t="shared" si="61"/>
        <v>21.8</v>
      </c>
      <c r="AZ211" s="56"/>
      <c r="BA211" s="56"/>
      <c r="BB211" s="56">
        <v>4</v>
      </c>
      <c r="BC211" s="56"/>
      <c r="BD211" s="56"/>
      <c r="BE211" s="56"/>
      <c r="BF211" s="39">
        <f t="shared" si="62"/>
        <v>217</v>
      </c>
      <c r="BG211" s="57">
        <f t="shared" si="63"/>
        <v>31</v>
      </c>
      <c r="BH211" s="71" t="s">
        <v>125</v>
      </c>
      <c r="BJ211" s="60"/>
      <c r="BK211" s="60"/>
    </row>
    <row r="212" spans="1:63" s="59" customFormat="1" ht="18" customHeight="1" x14ac:dyDescent="0.25">
      <c r="A212" s="35">
        <v>208</v>
      </c>
      <c r="B212" s="56" t="s">
        <v>1060</v>
      </c>
      <c r="C212" s="56" t="s">
        <v>1061</v>
      </c>
      <c r="D212" s="56" t="s">
        <v>1062</v>
      </c>
      <c r="E212" s="56" t="s">
        <v>986</v>
      </c>
      <c r="F212" s="56" t="s">
        <v>1063</v>
      </c>
      <c r="G212" s="56" t="s">
        <v>103</v>
      </c>
      <c r="H212" s="56" t="s">
        <v>455</v>
      </c>
      <c r="I212" s="56" t="s">
        <v>1058</v>
      </c>
      <c r="J212" s="35" t="s">
        <v>369</v>
      </c>
      <c r="K212" s="56" t="s">
        <v>99</v>
      </c>
      <c r="L212" s="37" t="s">
        <v>485</v>
      </c>
      <c r="M212" s="56" t="s">
        <v>1064</v>
      </c>
      <c r="N212" s="56" t="s">
        <v>100</v>
      </c>
      <c r="O212" s="57">
        <v>32</v>
      </c>
      <c r="P212" s="57">
        <v>5.6</v>
      </c>
      <c r="Q212" s="57">
        <v>5</v>
      </c>
      <c r="R212" s="57"/>
      <c r="S212" s="58">
        <f t="shared" si="64"/>
        <v>179.2</v>
      </c>
      <c r="T212" s="56">
        <v>4</v>
      </c>
      <c r="U212" s="56">
        <v>2</v>
      </c>
      <c r="V212" s="56"/>
      <c r="W212" s="56"/>
      <c r="X212" s="56"/>
      <c r="Y212" s="39">
        <f t="shared" si="57"/>
        <v>11.2</v>
      </c>
      <c r="Z212" s="56">
        <v>2</v>
      </c>
      <c r="AA212" s="57"/>
      <c r="AB212" s="40">
        <f t="shared" si="58"/>
        <v>179.2</v>
      </c>
      <c r="AC212" s="40">
        <f t="shared" si="59"/>
        <v>32</v>
      </c>
      <c r="AD212" s="56" t="s">
        <v>100</v>
      </c>
      <c r="AE212" s="39">
        <f t="shared" si="55"/>
        <v>6.5</v>
      </c>
      <c r="AF212" s="39">
        <v>6.5</v>
      </c>
      <c r="AG212" s="40"/>
      <c r="AH212" s="58">
        <v>42</v>
      </c>
      <c r="AI212" s="40">
        <f t="shared" si="65"/>
        <v>273</v>
      </c>
      <c r="AJ212" s="40"/>
      <c r="AK212" s="57">
        <f>AE212*AH212-AJ212-AL212-AM212</f>
        <v>273</v>
      </c>
      <c r="AL212" s="56"/>
      <c r="AM212" s="56"/>
      <c r="AN212" s="56"/>
      <c r="AO212" s="56"/>
      <c r="AP212" s="40"/>
      <c r="AQ212" s="56"/>
      <c r="AR212" s="57"/>
      <c r="AS212" s="56"/>
      <c r="AT212" s="56"/>
      <c r="AU212" s="56"/>
      <c r="AV212" s="48">
        <f t="shared" si="66"/>
        <v>16</v>
      </c>
      <c r="AW212" s="61">
        <v>16</v>
      </c>
      <c r="AX212" s="41">
        <f t="shared" si="60"/>
        <v>16</v>
      </c>
      <c r="AY212" s="69">
        <f t="shared" si="61"/>
        <v>16</v>
      </c>
      <c r="AZ212" s="56"/>
      <c r="BA212" s="56"/>
      <c r="BB212" s="56"/>
      <c r="BC212" s="56"/>
      <c r="BD212" s="56"/>
      <c r="BE212" s="56"/>
      <c r="BF212" s="39">
        <f t="shared" si="62"/>
        <v>273</v>
      </c>
      <c r="BG212" s="57">
        <f t="shared" si="63"/>
        <v>42</v>
      </c>
      <c r="BH212" s="71" t="s">
        <v>125</v>
      </c>
      <c r="BJ212" s="60"/>
      <c r="BK212" s="60"/>
    </row>
    <row r="213" spans="1:63" s="59" customFormat="1" ht="18" customHeight="1" x14ac:dyDescent="0.25">
      <c r="A213" s="35">
        <v>209</v>
      </c>
      <c r="B213" s="56" t="s">
        <v>1065</v>
      </c>
      <c r="C213" s="56" t="s">
        <v>1066</v>
      </c>
      <c r="D213" s="56" t="s">
        <v>1067</v>
      </c>
      <c r="E213" s="56" t="s">
        <v>986</v>
      </c>
      <c r="F213" s="56" t="s">
        <v>1068</v>
      </c>
      <c r="G213" s="56" t="s">
        <v>103</v>
      </c>
      <c r="H213" s="56" t="s">
        <v>461</v>
      </c>
      <c r="I213" s="56" t="s">
        <v>1058</v>
      </c>
      <c r="J213" s="35"/>
      <c r="K213" s="56" t="s">
        <v>105</v>
      </c>
      <c r="L213" s="37"/>
      <c r="M213" s="56" t="s">
        <v>138</v>
      </c>
      <c r="N213" s="56" t="s">
        <v>100</v>
      </c>
      <c r="O213" s="57">
        <v>26</v>
      </c>
      <c r="P213" s="57">
        <v>3.3</v>
      </c>
      <c r="Q213" s="57">
        <v>3</v>
      </c>
      <c r="R213" s="57"/>
      <c r="S213" s="58">
        <f t="shared" si="64"/>
        <v>85.8</v>
      </c>
      <c r="T213" s="56">
        <v>4</v>
      </c>
      <c r="U213" s="56">
        <v>2</v>
      </c>
      <c r="V213" s="56"/>
      <c r="W213" s="56"/>
      <c r="X213" s="56"/>
      <c r="Y213" s="39">
        <f t="shared" si="57"/>
        <v>6.6</v>
      </c>
      <c r="Z213" s="56">
        <v>2</v>
      </c>
      <c r="AA213" s="57"/>
      <c r="AB213" s="40">
        <f t="shared" si="58"/>
        <v>85.8</v>
      </c>
      <c r="AC213" s="40">
        <f t="shared" si="59"/>
        <v>26</v>
      </c>
      <c r="AD213" s="56" t="s">
        <v>100</v>
      </c>
      <c r="AE213" s="39">
        <f t="shared" si="55"/>
        <v>4</v>
      </c>
      <c r="AF213" s="39">
        <v>4</v>
      </c>
      <c r="AG213" s="40"/>
      <c r="AH213" s="58">
        <v>27</v>
      </c>
      <c r="AI213" s="40">
        <f t="shared" si="65"/>
        <v>108</v>
      </c>
      <c r="AJ213" s="40"/>
      <c r="AK213" s="57">
        <f>AE213*AH213-AJ213-AL213-AM213</f>
        <v>108</v>
      </c>
      <c r="AL213" s="56"/>
      <c r="AM213" s="56"/>
      <c r="AN213" s="56"/>
      <c r="AO213" s="56"/>
      <c r="AP213" s="40"/>
      <c r="AQ213" s="56"/>
      <c r="AR213" s="57"/>
      <c r="AS213" s="56"/>
      <c r="AT213" s="56"/>
      <c r="AU213" s="56"/>
      <c r="AV213" s="40"/>
      <c r="AW213" s="56"/>
      <c r="AX213" s="41"/>
      <c r="AY213" s="69"/>
      <c r="AZ213" s="56"/>
      <c r="BA213" s="56"/>
      <c r="BB213" s="56"/>
      <c r="BC213" s="56"/>
      <c r="BD213" s="56"/>
      <c r="BE213" s="56"/>
      <c r="BF213" s="39">
        <f t="shared" si="62"/>
        <v>108</v>
      </c>
      <c r="BG213" s="57">
        <f t="shared" si="63"/>
        <v>27</v>
      </c>
      <c r="BH213" s="71" t="s">
        <v>125</v>
      </c>
      <c r="BJ213" s="60"/>
      <c r="BK213" s="60"/>
    </row>
    <row r="214" spans="1:63" s="59" customFormat="1" ht="18" customHeight="1" x14ac:dyDescent="0.25">
      <c r="A214" s="35">
        <v>210</v>
      </c>
      <c r="B214" s="56" t="s">
        <v>1069</v>
      </c>
      <c r="C214" s="56" t="s">
        <v>1070</v>
      </c>
      <c r="D214" s="56" t="s">
        <v>1071</v>
      </c>
      <c r="E214" s="56" t="s">
        <v>986</v>
      </c>
      <c r="F214" s="56" t="s">
        <v>1072</v>
      </c>
      <c r="G214" s="56" t="s">
        <v>103</v>
      </c>
      <c r="H214" s="56" t="s">
        <v>461</v>
      </c>
      <c r="I214" s="56" t="s">
        <v>1058</v>
      </c>
      <c r="J214" s="35" t="s">
        <v>1073</v>
      </c>
      <c r="K214" s="56" t="s">
        <v>99</v>
      </c>
      <c r="L214" s="37" t="s">
        <v>510</v>
      </c>
      <c r="M214" s="56" t="s">
        <v>122</v>
      </c>
      <c r="N214" s="56" t="s">
        <v>100</v>
      </c>
      <c r="O214" s="57">
        <v>32</v>
      </c>
      <c r="P214" s="57">
        <v>4.5999999999999996</v>
      </c>
      <c r="Q214" s="57">
        <v>4</v>
      </c>
      <c r="R214" s="57"/>
      <c r="S214" s="58">
        <f t="shared" si="64"/>
        <v>147.19999999999999</v>
      </c>
      <c r="T214" s="56">
        <v>4</v>
      </c>
      <c r="U214" s="56">
        <v>2</v>
      </c>
      <c r="V214" s="56">
        <v>12</v>
      </c>
      <c r="W214" s="56"/>
      <c r="X214" s="56"/>
      <c r="Y214" s="39">
        <f t="shared" si="57"/>
        <v>9.1999999999999993</v>
      </c>
      <c r="Z214" s="56">
        <v>2</v>
      </c>
      <c r="AA214" s="57"/>
      <c r="AB214" s="40">
        <f t="shared" si="58"/>
        <v>147.19999999999999</v>
      </c>
      <c r="AC214" s="40">
        <f t="shared" si="59"/>
        <v>32</v>
      </c>
      <c r="AD214" s="56" t="s">
        <v>100</v>
      </c>
      <c r="AE214" s="39">
        <f t="shared" si="55"/>
        <v>4.5999999999999996</v>
      </c>
      <c r="AF214" s="39">
        <v>4.5999999999999996</v>
      </c>
      <c r="AG214" s="40"/>
      <c r="AH214" s="58">
        <v>90</v>
      </c>
      <c r="AI214" s="40">
        <f t="shared" si="65"/>
        <v>413.99999999999994</v>
      </c>
      <c r="AJ214" s="40"/>
      <c r="AK214" s="57">
        <f>AE214*AH214-AJ214-AL214-AM214</f>
        <v>413.99999999999994</v>
      </c>
      <c r="AL214" s="56"/>
      <c r="AM214" s="56"/>
      <c r="AN214" s="56"/>
      <c r="AO214" s="56"/>
      <c r="AP214" s="40">
        <f>AQ214+AR214+AS214</f>
        <v>51.5</v>
      </c>
      <c r="AQ214" s="56"/>
      <c r="AR214" s="57">
        <v>36.5</v>
      </c>
      <c r="AS214" s="56">
        <v>15</v>
      </c>
      <c r="AT214" s="56"/>
      <c r="AU214" s="56"/>
      <c r="AV214" s="40">
        <f t="shared" ref="AV214:AV231" si="67">AW214+AZ214+BA214</f>
        <v>40</v>
      </c>
      <c r="AW214" s="56">
        <v>40</v>
      </c>
      <c r="AX214" s="41">
        <f t="shared" ref="AX214:AX227" si="68">AW214</f>
        <v>40</v>
      </c>
      <c r="AY214" s="69">
        <f t="shared" ref="AY214:AY227" si="69">AW214</f>
        <v>40</v>
      </c>
      <c r="AZ214" s="56"/>
      <c r="BA214" s="56"/>
      <c r="BB214" s="56"/>
      <c r="BC214" s="56"/>
      <c r="BD214" s="56"/>
      <c r="BE214" s="56"/>
      <c r="BF214" s="39">
        <f t="shared" si="62"/>
        <v>413.99999999999994</v>
      </c>
      <c r="BG214" s="57">
        <f t="shared" si="63"/>
        <v>90</v>
      </c>
      <c r="BH214" s="71" t="s">
        <v>125</v>
      </c>
      <c r="BJ214" s="60"/>
      <c r="BK214" s="60"/>
    </row>
    <row r="215" spans="1:63" s="59" customFormat="1" ht="18" customHeight="1" x14ac:dyDescent="0.25">
      <c r="A215" s="35">
        <v>211</v>
      </c>
      <c r="B215" s="56" t="s">
        <v>1074</v>
      </c>
      <c r="C215" s="56" t="s">
        <v>1075</v>
      </c>
      <c r="D215" s="56" t="s">
        <v>985</v>
      </c>
      <c r="E215" s="56" t="s">
        <v>986</v>
      </c>
      <c r="F215" s="56" t="s">
        <v>1076</v>
      </c>
      <c r="G215" s="56" t="s">
        <v>103</v>
      </c>
      <c r="H215" s="56" t="s">
        <v>455</v>
      </c>
      <c r="I215" s="56" t="s">
        <v>619</v>
      </c>
      <c r="J215" s="35" t="s">
        <v>1059</v>
      </c>
      <c r="K215" s="56" t="s">
        <v>854</v>
      </c>
      <c r="L215" s="37" t="s">
        <v>1044</v>
      </c>
      <c r="M215" s="56" t="s">
        <v>138</v>
      </c>
      <c r="N215" s="56" t="s">
        <v>100</v>
      </c>
      <c r="O215" s="57">
        <v>26</v>
      </c>
      <c r="P215" s="57">
        <v>4.5999999999999996</v>
      </c>
      <c r="Q215" s="57">
        <v>4</v>
      </c>
      <c r="R215" s="57"/>
      <c r="S215" s="58">
        <f t="shared" si="64"/>
        <v>119.6</v>
      </c>
      <c r="T215" s="56">
        <v>4</v>
      </c>
      <c r="U215" s="56">
        <v>2</v>
      </c>
      <c r="V215" s="56">
        <v>12</v>
      </c>
      <c r="W215" s="56"/>
      <c r="X215" s="56"/>
      <c r="Y215" s="39">
        <f t="shared" si="57"/>
        <v>9.1999999999999993</v>
      </c>
      <c r="Z215" s="56">
        <v>2</v>
      </c>
      <c r="AA215" s="56"/>
      <c r="AB215" s="40">
        <f t="shared" si="58"/>
        <v>119.6</v>
      </c>
      <c r="AC215" s="40">
        <f t="shared" si="59"/>
        <v>26</v>
      </c>
      <c r="AD215" s="56" t="s">
        <v>100</v>
      </c>
      <c r="AE215" s="39">
        <f t="shared" si="55"/>
        <v>4.5</v>
      </c>
      <c r="AF215" s="39">
        <v>4.5</v>
      </c>
      <c r="AG215" s="40"/>
      <c r="AH215" s="58">
        <v>76</v>
      </c>
      <c r="AI215" s="40">
        <f t="shared" si="65"/>
        <v>342</v>
      </c>
      <c r="AJ215" s="40"/>
      <c r="AK215" s="57">
        <f>AE215*AH215-AJ215-AL215-AM215</f>
        <v>342</v>
      </c>
      <c r="AL215" s="56"/>
      <c r="AM215" s="56"/>
      <c r="AN215" s="56"/>
      <c r="AO215" s="56"/>
      <c r="AP215" s="40"/>
      <c r="AQ215" s="56"/>
      <c r="AR215" s="57"/>
      <c r="AS215" s="56"/>
      <c r="AT215" s="56"/>
      <c r="AU215" s="56"/>
      <c r="AV215" s="41">
        <f t="shared" si="67"/>
        <v>76.900000000000006</v>
      </c>
      <c r="AW215" s="58">
        <v>76.900000000000006</v>
      </c>
      <c r="AX215" s="41">
        <f t="shared" si="68"/>
        <v>76.900000000000006</v>
      </c>
      <c r="AY215" s="69">
        <f t="shared" si="69"/>
        <v>76.900000000000006</v>
      </c>
      <c r="AZ215" s="56"/>
      <c r="BA215" s="56"/>
      <c r="BB215" s="56">
        <v>2</v>
      </c>
      <c r="BC215" s="56"/>
      <c r="BD215" s="56"/>
      <c r="BE215" s="56"/>
      <c r="BF215" s="39">
        <f t="shared" si="62"/>
        <v>342</v>
      </c>
      <c r="BG215" s="57">
        <f t="shared" si="63"/>
        <v>76</v>
      </c>
      <c r="BH215" s="71" t="s">
        <v>125</v>
      </c>
      <c r="BJ215" s="60"/>
      <c r="BK215" s="60"/>
    </row>
    <row r="216" spans="1:63" s="59" customFormat="1" ht="18" customHeight="1" x14ac:dyDescent="0.25">
      <c r="A216" s="35">
        <v>212</v>
      </c>
      <c r="B216" s="56" t="s">
        <v>1077</v>
      </c>
      <c r="C216" s="56" t="s">
        <v>1078</v>
      </c>
      <c r="D216" s="56" t="s">
        <v>985</v>
      </c>
      <c r="E216" s="56" t="s">
        <v>986</v>
      </c>
      <c r="F216" s="56" t="s">
        <v>1076</v>
      </c>
      <c r="G216" s="56" t="s">
        <v>103</v>
      </c>
      <c r="H216" s="56" t="s">
        <v>455</v>
      </c>
      <c r="I216" s="56" t="s">
        <v>1079</v>
      </c>
      <c r="J216" s="35" t="s">
        <v>1059</v>
      </c>
      <c r="K216" s="56" t="s">
        <v>854</v>
      </c>
      <c r="L216" s="37" t="s">
        <v>1044</v>
      </c>
      <c r="M216" s="56" t="s">
        <v>138</v>
      </c>
      <c r="N216" s="56" t="s">
        <v>100</v>
      </c>
      <c r="O216" s="57">
        <v>26</v>
      </c>
      <c r="P216" s="57">
        <v>4.5999999999999996</v>
      </c>
      <c r="Q216" s="57">
        <v>4</v>
      </c>
      <c r="R216" s="57"/>
      <c r="S216" s="58">
        <f t="shared" si="64"/>
        <v>119.6</v>
      </c>
      <c r="T216" s="56">
        <v>4</v>
      </c>
      <c r="U216" s="56">
        <v>2</v>
      </c>
      <c r="V216" s="56">
        <v>12</v>
      </c>
      <c r="W216" s="56"/>
      <c r="X216" s="56"/>
      <c r="Y216" s="39">
        <f t="shared" si="57"/>
        <v>9.1999999999999993</v>
      </c>
      <c r="Z216" s="56">
        <v>2</v>
      </c>
      <c r="AA216" s="56"/>
      <c r="AB216" s="40">
        <f t="shared" si="58"/>
        <v>119.6</v>
      </c>
      <c r="AC216" s="40">
        <f t="shared" si="59"/>
        <v>26</v>
      </c>
      <c r="AD216" s="56" t="s">
        <v>101</v>
      </c>
      <c r="AE216" s="39">
        <f t="shared" si="55"/>
        <v>4.5</v>
      </c>
      <c r="AF216" s="39">
        <v>4.5</v>
      </c>
      <c r="AG216" s="40"/>
      <c r="AH216" s="58">
        <v>48</v>
      </c>
      <c r="AI216" s="40">
        <f t="shared" si="65"/>
        <v>216</v>
      </c>
      <c r="AJ216" s="39">
        <f t="shared" ref="AJ216:AJ226" si="70">AE216*AH216</f>
        <v>216</v>
      </c>
      <c r="AK216" s="57"/>
      <c r="AL216" s="56"/>
      <c r="AM216" s="56"/>
      <c r="AN216" s="56"/>
      <c r="AO216" s="56"/>
      <c r="AP216" s="40"/>
      <c r="AQ216" s="56"/>
      <c r="AR216" s="57"/>
      <c r="AS216" s="56"/>
      <c r="AT216" s="56"/>
      <c r="AU216" s="56"/>
      <c r="AV216" s="41">
        <f t="shared" si="67"/>
        <v>36.799999999999997</v>
      </c>
      <c r="AW216" s="58">
        <v>36.799999999999997</v>
      </c>
      <c r="AX216" s="41">
        <f t="shared" si="68"/>
        <v>36.799999999999997</v>
      </c>
      <c r="AY216" s="69">
        <f t="shared" si="69"/>
        <v>36.799999999999997</v>
      </c>
      <c r="AZ216" s="56"/>
      <c r="BA216" s="56"/>
      <c r="BB216" s="56"/>
      <c r="BC216" s="56"/>
      <c r="BD216" s="56"/>
      <c r="BE216" s="56"/>
      <c r="BF216" s="39">
        <f t="shared" si="62"/>
        <v>216</v>
      </c>
      <c r="BG216" s="57">
        <f t="shared" si="63"/>
        <v>48</v>
      </c>
      <c r="BH216" s="71" t="s">
        <v>125</v>
      </c>
      <c r="BJ216" s="60"/>
      <c r="BK216" s="60"/>
    </row>
    <row r="217" spans="1:63" s="59" customFormat="1" ht="18" customHeight="1" x14ac:dyDescent="0.25">
      <c r="A217" s="35">
        <v>213</v>
      </c>
      <c r="B217" s="56" t="s">
        <v>1080</v>
      </c>
      <c r="C217" s="56" t="s">
        <v>1081</v>
      </c>
      <c r="D217" s="56" t="s">
        <v>985</v>
      </c>
      <c r="E217" s="56" t="s">
        <v>986</v>
      </c>
      <c r="F217" s="56" t="s">
        <v>1082</v>
      </c>
      <c r="G217" s="56" t="s">
        <v>103</v>
      </c>
      <c r="H217" s="56" t="s">
        <v>455</v>
      </c>
      <c r="I217" s="56" t="s">
        <v>1079</v>
      </c>
      <c r="J217" s="35" t="s">
        <v>1059</v>
      </c>
      <c r="K217" s="56" t="s">
        <v>854</v>
      </c>
      <c r="L217" s="37" t="s">
        <v>1044</v>
      </c>
      <c r="M217" s="56" t="s">
        <v>138</v>
      </c>
      <c r="N217" s="56" t="s">
        <v>100</v>
      </c>
      <c r="O217" s="57">
        <v>26</v>
      </c>
      <c r="P217" s="57">
        <v>4.5999999999999996</v>
      </c>
      <c r="Q217" s="57">
        <v>4</v>
      </c>
      <c r="R217" s="57"/>
      <c r="S217" s="58">
        <f t="shared" si="64"/>
        <v>119.6</v>
      </c>
      <c r="T217" s="56">
        <v>4</v>
      </c>
      <c r="U217" s="56">
        <v>2</v>
      </c>
      <c r="V217" s="56">
        <v>12</v>
      </c>
      <c r="W217" s="56"/>
      <c r="X217" s="56"/>
      <c r="Y217" s="39">
        <f t="shared" si="57"/>
        <v>9.1999999999999993</v>
      </c>
      <c r="Z217" s="56">
        <v>2</v>
      </c>
      <c r="AA217" s="56"/>
      <c r="AB217" s="40">
        <f t="shared" si="58"/>
        <v>119.6</v>
      </c>
      <c r="AC217" s="40">
        <f t="shared" si="59"/>
        <v>26</v>
      </c>
      <c r="AD217" s="56" t="s">
        <v>101</v>
      </c>
      <c r="AE217" s="39">
        <f t="shared" si="55"/>
        <v>4.5</v>
      </c>
      <c r="AF217" s="39">
        <v>4.5</v>
      </c>
      <c r="AG217" s="40"/>
      <c r="AH217" s="58">
        <v>48</v>
      </c>
      <c r="AI217" s="40">
        <f t="shared" si="65"/>
        <v>216</v>
      </c>
      <c r="AJ217" s="39">
        <f t="shared" si="70"/>
        <v>216</v>
      </c>
      <c r="AK217" s="57"/>
      <c r="AL217" s="56"/>
      <c r="AM217" s="56"/>
      <c r="AN217" s="56"/>
      <c r="AO217" s="56"/>
      <c r="AP217" s="40"/>
      <c r="AQ217" s="56"/>
      <c r="AR217" s="57"/>
      <c r="AS217" s="56"/>
      <c r="AT217" s="56"/>
      <c r="AU217" s="56"/>
      <c r="AV217" s="40">
        <f t="shared" si="67"/>
        <v>23</v>
      </c>
      <c r="AW217" s="56">
        <v>23</v>
      </c>
      <c r="AX217" s="41">
        <f t="shared" si="68"/>
        <v>23</v>
      </c>
      <c r="AY217" s="69">
        <f t="shared" si="69"/>
        <v>23</v>
      </c>
      <c r="AZ217" s="56"/>
      <c r="BA217" s="56"/>
      <c r="BB217" s="56">
        <v>4</v>
      </c>
      <c r="BC217" s="56"/>
      <c r="BD217" s="56"/>
      <c r="BE217" s="56"/>
      <c r="BF217" s="39">
        <f t="shared" si="62"/>
        <v>216</v>
      </c>
      <c r="BG217" s="57">
        <f t="shared" si="63"/>
        <v>48</v>
      </c>
      <c r="BH217" s="71" t="s">
        <v>125</v>
      </c>
      <c r="BJ217" s="60"/>
      <c r="BK217" s="60"/>
    </row>
    <row r="218" spans="1:63" s="59" customFormat="1" ht="18" customHeight="1" x14ac:dyDescent="0.25">
      <c r="A218" s="35">
        <v>214</v>
      </c>
      <c r="B218" s="56" t="s">
        <v>1083</v>
      </c>
      <c r="C218" s="56" t="s">
        <v>1084</v>
      </c>
      <c r="D218" s="56" t="s">
        <v>985</v>
      </c>
      <c r="E218" s="56" t="s">
        <v>986</v>
      </c>
      <c r="F218" s="56" t="s">
        <v>1076</v>
      </c>
      <c r="G218" s="56" t="s">
        <v>103</v>
      </c>
      <c r="H218" s="56" t="s">
        <v>455</v>
      </c>
      <c r="I218" s="56" t="s">
        <v>1085</v>
      </c>
      <c r="J218" s="35" t="s">
        <v>1059</v>
      </c>
      <c r="K218" s="56" t="s">
        <v>854</v>
      </c>
      <c r="L218" s="37" t="s">
        <v>1044</v>
      </c>
      <c r="M218" s="56" t="s">
        <v>120</v>
      </c>
      <c r="N218" s="56" t="s">
        <v>100</v>
      </c>
      <c r="O218" s="57">
        <v>30</v>
      </c>
      <c r="P218" s="57">
        <v>4.5999999999999996</v>
      </c>
      <c r="Q218" s="57">
        <v>4</v>
      </c>
      <c r="R218" s="57"/>
      <c r="S218" s="58">
        <f t="shared" si="64"/>
        <v>138</v>
      </c>
      <c r="T218" s="56">
        <v>4</v>
      </c>
      <c r="U218" s="56">
        <v>2</v>
      </c>
      <c r="V218" s="56">
        <v>12</v>
      </c>
      <c r="W218" s="56"/>
      <c r="X218" s="56"/>
      <c r="Y218" s="39">
        <f t="shared" si="57"/>
        <v>9.1999999999999993</v>
      </c>
      <c r="Z218" s="56">
        <v>2</v>
      </c>
      <c r="AA218" s="56"/>
      <c r="AB218" s="40">
        <f t="shared" si="58"/>
        <v>138</v>
      </c>
      <c r="AC218" s="40">
        <f t="shared" si="59"/>
        <v>30</v>
      </c>
      <c r="AD218" s="56" t="s">
        <v>101</v>
      </c>
      <c r="AE218" s="39">
        <f t="shared" si="55"/>
        <v>4.5</v>
      </c>
      <c r="AF218" s="39">
        <v>4.5</v>
      </c>
      <c r="AG218" s="40"/>
      <c r="AH218" s="58">
        <v>66</v>
      </c>
      <c r="AI218" s="40">
        <f t="shared" si="65"/>
        <v>297</v>
      </c>
      <c r="AJ218" s="39">
        <f t="shared" si="70"/>
        <v>297</v>
      </c>
      <c r="AK218" s="57"/>
      <c r="AL218" s="56"/>
      <c r="AM218" s="56"/>
      <c r="AN218" s="56"/>
      <c r="AO218" s="56"/>
      <c r="AP218" s="40"/>
      <c r="AQ218" s="56"/>
      <c r="AR218" s="57"/>
      <c r="AS218" s="56"/>
      <c r="AT218" s="56"/>
      <c r="AU218" s="56"/>
      <c r="AV218" s="41">
        <f t="shared" si="67"/>
        <v>69.3</v>
      </c>
      <c r="AW218" s="58">
        <v>69.3</v>
      </c>
      <c r="AX218" s="41">
        <f t="shared" si="68"/>
        <v>69.3</v>
      </c>
      <c r="AY218" s="69">
        <f t="shared" si="69"/>
        <v>69.3</v>
      </c>
      <c r="AZ218" s="56"/>
      <c r="BA218" s="56"/>
      <c r="BB218" s="56">
        <v>3</v>
      </c>
      <c r="BC218" s="56"/>
      <c r="BD218" s="56"/>
      <c r="BE218" s="56"/>
      <c r="BF218" s="39">
        <f t="shared" si="62"/>
        <v>297</v>
      </c>
      <c r="BG218" s="57">
        <f t="shared" si="63"/>
        <v>66</v>
      </c>
      <c r="BH218" s="71" t="s">
        <v>125</v>
      </c>
      <c r="BJ218" s="60"/>
      <c r="BK218" s="60"/>
    </row>
    <row r="219" spans="1:63" s="59" customFormat="1" ht="18" customHeight="1" x14ac:dyDescent="0.25">
      <c r="A219" s="35">
        <v>215</v>
      </c>
      <c r="B219" s="56" t="s">
        <v>1086</v>
      </c>
      <c r="C219" s="56" t="s">
        <v>1087</v>
      </c>
      <c r="D219" s="56" t="s">
        <v>985</v>
      </c>
      <c r="E219" s="56" t="s">
        <v>986</v>
      </c>
      <c r="F219" s="56" t="s">
        <v>1082</v>
      </c>
      <c r="G219" s="56" t="s">
        <v>103</v>
      </c>
      <c r="H219" s="56" t="s">
        <v>455</v>
      </c>
      <c r="I219" s="56" t="s">
        <v>1085</v>
      </c>
      <c r="J219" s="35" t="s">
        <v>1059</v>
      </c>
      <c r="K219" s="56" t="s">
        <v>854</v>
      </c>
      <c r="L219" s="37" t="s">
        <v>1044</v>
      </c>
      <c r="M219" s="56" t="s">
        <v>120</v>
      </c>
      <c r="N219" s="56" t="s">
        <v>100</v>
      </c>
      <c r="O219" s="57">
        <v>30</v>
      </c>
      <c r="P219" s="57">
        <v>4.5999999999999996</v>
      </c>
      <c r="Q219" s="57">
        <v>4</v>
      </c>
      <c r="R219" s="57"/>
      <c r="S219" s="58">
        <f t="shared" si="64"/>
        <v>138</v>
      </c>
      <c r="T219" s="56">
        <v>4</v>
      </c>
      <c r="U219" s="56">
        <v>2</v>
      </c>
      <c r="V219" s="56">
        <v>12</v>
      </c>
      <c r="W219" s="56"/>
      <c r="X219" s="56"/>
      <c r="Y219" s="39">
        <f t="shared" si="57"/>
        <v>9.1999999999999993</v>
      </c>
      <c r="Z219" s="56">
        <v>2</v>
      </c>
      <c r="AA219" s="56"/>
      <c r="AB219" s="40">
        <f t="shared" si="58"/>
        <v>138</v>
      </c>
      <c r="AC219" s="40">
        <f t="shared" si="59"/>
        <v>30</v>
      </c>
      <c r="AD219" s="56" t="s">
        <v>101</v>
      </c>
      <c r="AE219" s="39">
        <f t="shared" si="55"/>
        <v>4.5</v>
      </c>
      <c r="AF219" s="39">
        <v>4.5</v>
      </c>
      <c r="AG219" s="40"/>
      <c r="AH219" s="58">
        <v>56</v>
      </c>
      <c r="AI219" s="40">
        <f t="shared" si="65"/>
        <v>252</v>
      </c>
      <c r="AJ219" s="39">
        <f t="shared" si="70"/>
        <v>252</v>
      </c>
      <c r="AK219" s="57"/>
      <c r="AL219" s="56"/>
      <c r="AM219" s="56"/>
      <c r="AN219" s="56"/>
      <c r="AO219" s="56"/>
      <c r="AP219" s="40"/>
      <c r="AQ219" s="56"/>
      <c r="AR219" s="57"/>
      <c r="AS219" s="56"/>
      <c r="AT219" s="56"/>
      <c r="AU219" s="56"/>
      <c r="AV219" s="41">
        <f t="shared" si="67"/>
        <v>67.7</v>
      </c>
      <c r="AW219" s="58">
        <v>67.7</v>
      </c>
      <c r="AX219" s="41">
        <f t="shared" si="68"/>
        <v>67.7</v>
      </c>
      <c r="AY219" s="69">
        <f t="shared" si="69"/>
        <v>67.7</v>
      </c>
      <c r="AZ219" s="56"/>
      <c r="BA219" s="56"/>
      <c r="BB219" s="56">
        <v>2</v>
      </c>
      <c r="BC219" s="56"/>
      <c r="BD219" s="56"/>
      <c r="BE219" s="56"/>
      <c r="BF219" s="39">
        <f t="shared" si="62"/>
        <v>252</v>
      </c>
      <c r="BG219" s="57">
        <f t="shared" si="63"/>
        <v>56</v>
      </c>
      <c r="BH219" s="71" t="s">
        <v>125</v>
      </c>
      <c r="BJ219" s="60"/>
      <c r="BK219" s="60"/>
    </row>
    <row r="220" spans="1:63" s="59" customFormat="1" ht="18" customHeight="1" x14ac:dyDescent="0.25">
      <c r="A220" s="35">
        <v>216</v>
      </c>
      <c r="B220" s="56" t="s">
        <v>1088</v>
      </c>
      <c r="C220" s="56" t="s">
        <v>1089</v>
      </c>
      <c r="D220" s="56" t="s">
        <v>1042</v>
      </c>
      <c r="E220" s="56" t="s">
        <v>986</v>
      </c>
      <c r="F220" s="56" t="s">
        <v>1076</v>
      </c>
      <c r="G220" s="56" t="s">
        <v>103</v>
      </c>
      <c r="H220" s="56" t="s">
        <v>455</v>
      </c>
      <c r="I220" s="56" t="s">
        <v>1090</v>
      </c>
      <c r="J220" s="35" t="s">
        <v>1059</v>
      </c>
      <c r="K220" s="56" t="s">
        <v>854</v>
      </c>
      <c r="L220" s="37" t="s">
        <v>1044</v>
      </c>
      <c r="M220" s="56" t="s">
        <v>139</v>
      </c>
      <c r="N220" s="56" t="s">
        <v>100</v>
      </c>
      <c r="O220" s="57">
        <v>24</v>
      </c>
      <c r="P220" s="57">
        <v>4.5999999999999996</v>
      </c>
      <c r="Q220" s="57">
        <v>4</v>
      </c>
      <c r="R220" s="57"/>
      <c r="S220" s="58">
        <f t="shared" si="64"/>
        <v>110.39999999999999</v>
      </c>
      <c r="T220" s="56">
        <v>4</v>
      </c>
      <c r="U220" s="56">
        <v>2</v>
      </c>
      <c r="V220" s="56">
        <v>12</v>
      </c>
      <c r="W220" s="56"/>
      <c r="X220" s="56"/>
      <c r="Y220" s="39">
        <f t="shared" si="57"/>
        <v>9.1999999999999993</v>
      </c>
      <c r="Z220" s="56">
        <v>2</v>
      </c>
      <c r="AA220" s="56"/>
      <c r="AB220" s="40">
        <f t="shared" si="58"/>
        <v>110.39999999999999</v>
      </c>
      <c r="AC220" s="40">
        <f t="shared" si="59"/>
        <v>24</v>
      </c>
      <c r="AD220" s="56" t="s">
        <v>101</v>
      </c>
      <c r="AE220" s="39">
        <f t="shared" si="55"/>
        <v>4.5</v>
      </c>
      <c r="AF220" s="39">
        <v>4.5</v>
      </c>
      <c r="AG220" s="40"/>
      <c r="AH220" s="58">
        <v>64</v>
      </c>
      <c r="AI220" s="40">
        <f t="shared" si="65"/>
        <v>288</v>
      </c>
      <c r="AJ220" s="39">
        <f t="shared" si="70"/>
        <v>288</v>
      </c>
      <c r="AK220" s="57"/>
      <c r="AL220" s="56"/>
      <c r="AM220" s="56"/>
      <c r="AN220" s="56"/>
      <c r="AO220" s="56"/>
      <c r="AP220" s="40"/>
      <c r="AQ220" s="56"/>
      <c r="AR220" s="57"/>
      <c r="AS220" s="56"/>
      <c r="AT220" s="56"/>
      <c r="AU220" s="56"/>
      <c r="AV220" s="41">
        <f t="shared" si="67"/>
        <v>64.599999999999994</v>
      </c>
      <c r="AW220" s="58">
        <v>64.599999999999994</v>
      </c>
      <c r="AX220" s="41">
        <f t="shared" si="68"/>
        <v>64.599999999999994</v>
      </c>
      <c r="AY220" s="69">
        <f t="shared" si="69"/>
        <v>64.599999999999994</v>
      </c>
      <c r="AZ220" s="56"/>
      <c r="BA220" s="56"/>
      <c r="BB220" s="56">
        <v>2</v>
      </c>
      <c r="BC220" s="56"/>
      <c r="BD220" s="56"/>
      <c r="BE220" s="56"/>
      <c r="BF220" s="39">
        <f t="shared" si="62"/>
        <v>288</v>
      </c>
      <c r="BG220" s="57">
        <f t="shared" si="63"/>
        <v>64</v>
      </c>
      <c r="BH220" s="71" t="s">
        <v>125</v>
      </c>
      <c r="BJ220" s="60"/>
      <c r="BK220" s="60"/>
    </row>
    <row r="221" spans="1:63" s="59" customFormat="1" ht="18" customHeight="1" x14ac:dyDescent="0.25">
      <c r="A221" s="35">
        <v>217</v>
      </c>
      <c r="B221" s="56" t="s">
        <v>1091</v>
      </c>
      <c r="C221" s="56" t="s">
        <v>1092</v>
      </c>
      <c r="D221" s="56" t="s">
        <v>1042</v>
      </c>
      <c r="E221" s="56" t="s">
        <v>986</v>
      </c>
      <c r="F221" s="56" t="s">
        <v>1082</v>
      </c>
      <c r="G221" s="56" t="s">
        <v>103</v>
      </c>
      <c r="H221" s="56" t="s">
        <v>455</v>
      </c>
      <c r="I221" s="56" t="s">
        <v>1090</v>
      </c>
      <c r="J221" s="35" t="s">
        <v>1059</v>
      </c>
      <c r="K221" s="56" t="s">
        <v>854</v>
      </c>
      <c r="L221" s="37" t="s">
        <v>1044</v>
      </c>
      <c r="M221" s="56" t="s">
        <v>139</v>
      </c>
      <c r="N221" s="56" t="s">
        <v>100</v>
      </c>
      <c r="O221" s="57">
        <v>24</v>
      </c>
      <c r="P221" s="57">
        <v>4.5999999999999996</v>
      </c>
      <c r="Q221" s="57">
        <v>4</v>
      </c>
      <c r="R221" s="57"/>
      <c r="S221" s="58">
        <f t="shared" si="64"/>
        <v>110.39999999999999</v>
      </c>
      <c r="T221" s="56">
        <v>4</v>
      </c>
      <c r="U221" s="56">
        <v>2</v>
      </c>
      <c r="V221" s="56">
        <v>12</v>
      </c>
      <c r="W221" s="56"/>
      <c r="X221" s="56"/>
      <c r="Y221" s="39">
        <f t="shared" si="57"/>
        <v>9.1999999999999993</v>
      </c>
      <c r="Z221" s="56">
        <v>2</v>
      </c>
      <c r="AA221" s="56"/>
      <c r="AB221" s="40">
        <f t="shared" si="58"/>
        <v>110.39999999999999</v>
      </c>
      <c r="AC221" s="40">
        <f t="shared" si="59"/>
        <v>24</v>
      </c>
      <c r="AD221" s="56" t="s">
        <v>101</v>
      </c>
      <c r="AE221" s="39">
        <f t="shared" si="55"/>
        <v>4.5</v>
      </c>
      <c r="AF221" s="39">
        <v>4.5</v>
      </c>
      <c r="AG221" s="40"/>
      <c r="AH221" s="58">
        <v>60</v>
      </c>
      <c r="AI221" s="40">
        <f t="shared" si="65"/>
        <v>270</v>
      </c>
      <c r="AJ221" s="39">
        <f t="shared" si="70"/>
        <v>270</v>
      </c>
      <c r="AK221" s="57"/>
      <c r="AL221" s="56"/>
      <c r="AM221" s="56"/>
      <c r="AN221" s="56"/>
      <c r="AO221" s="56"/>
      <c r="AP221" s="40"/>
      <c r="AQ221" s="56"/>
      <c r="AR221" s="57"/>
      <c r="AS221" s="56"/>
      <c r="AT221" s="56"/>
      <c r="AU221" s="56"/>
      <c r="AV221" s="41">
        <f t="shared" si="67"/>
        <v>61.2</v>
      </c>
      <c r="AW221" s="58">
        <v>61.2</v>
      </c>
      <c r="AX221" s="41">
        <f t="shared" si="68"/>
        <v>61.2</v>
      </c>
      <c r="AY221" s="69">
        <f t="shared" si="69"/>
        <v>61.2</v>
      </c>
      <c r="AZ221" s="56"/>
      <c r="BA221" s="56"/>
      <c r="BB221" s="56">
        <v>1</v>
      </c>
      <c r="BC221" s="56"/>
      <c r="BD221" s="56"/>
      <c r="BE221" s="56"/>
      <c r="BF221" s="39">
        <f t="shared" si="62"/>
        <v>270</v>
      </c>
      <c r="BG221" s="57">
        <f t="shared" si="63"/>
        <v>60</v>
      </c>
      <c r="BH221" s="71" t="s">
        <v>125</v>
      </c>
      <c r="BJ221" s="60"/>
      <c r="BK221" s="60"/>
    </row>
    <row r="222" spans="1:63" s="59" customFormat="1" ht="18" customHeight="1" x14ac:dyDescent="0.25">
      <c r="A222" s="35">
        <v>218</v>
      </c>
      <c r="B222" s="56" t="s">
        <v>1093</v>
      </c>
      <c r="C222" s="56" t="s">
        <v>1094</v>
      </c>
      <c r="D222" s="56" t="s">
        <v>1042</v>
      </c>
      <c r="E222" s="56" t="s">
        <v>986</v>
      </c>
      <c r="F222" s="56" t="s">
        <v>1076</v>
      </c>
      <c r="G222" s="56" t="s">
        <v>103</v>
      </c>
      <c r="H222" s="56" t="s">
        <v>455</v>
      </c>
      <c r="I222" s="56" t="s">
        <v>1095</v>
      </c>
      <c r="J222" s="35" t="s">
        <v>1059</v>
      </c>
      <c r="K222" s="56" t="s">
        <v>854</v>
      </c>
      <c r="L222" s="37" t="s">
        <v>1044</v>
      </c>
      <c r="M222" s="56" t="s">
        <v>139</v>
      </c>
      <c r="N222" s="56" t="s">
        <v>100</v>
      </c>
      <c r="O222" s="57">
        <v>24</v>
      </c>
      <c r="P222" s="57">
        <v>4.5999999999999996</v>
      </c>
      <c r="Q222" s="57">
        <v>4</v>
      </c>
      <c r="R222" s="57"/>
      <c r="S222" s="58">
        <f t="shared" si="64"/>
        <v>110.39999999999999</v>
      </c>
      <c r="T222" s="56">
        <v>4</v>
      </c>
      <c r="U222" s="56">
        <v>2</v>
      </c>
      <c r="V222" s="56">
        <v>12</v>
      </c>
      <c r="W222" s="56"/>
      <c r="X222" s="56"/>
      <c r="Y222" s="39">
        <f t="shared" si="57"/>
        <v>9.1999999999999993</v>
      </c>
      <c r="Z222" s="56">
        <v>2</v>
      </c>
      <c r="AA222" s="56"/>
      <c r="AB222" s="40">
        <f t="shared" si="58"/>
        <v>110.39999999999999</v>
      </c>
      <c r="AC222" s="40">
        <f t="shared" si="59"/>
        <v>24</v>
      </c>
      <c r="AD222" s="56" t="s">
        <v>101</v>
      </c>
      <c r="AE222" s="39">
        <f t="shared" si="55"/>
        <v>4.5</v>
      </c>
      <c r="AF222" s="39">
        <v>4.5</v>
      </c>
      <c r="AG222" s="40"/>
      <c r="AH222" s="58">
        <v>32</v>
      </c>
      <c r="AI222" s="40">
        <f t="shared" si="65"/>
        <v>144</v>
      </c>
      <c r="AJ222" s="39">
        <f t="shared" si="70"/>
        <v>144</v>
      </c>
      <c r="AK222" s="57"/>
      <c r="AL222" s="56"/>
      <c r="AM222" s="56"/>
      <c r="AN222" s="56"/>
      <c r="AO222" s="56"/>
      <c r="AP222" s="40"/>
      <c r="AQ222" s="56"/>
      <c r="AR222" s="57"/>
      <c r="AS222" s="56"/>
      <c r="AT222" s="56"/>
      <c r="AU222" s="56"/>
      <c r="AV222" s="41">
        <f t="shared" si="67"/>
        <v>16.2</v>
      </c>
      <c r="AW222" s="58">
        <v>16.2</v>
      </c>
      <c r="AX222" s="41">
        <f t="shared" si="68"/>
        <v>16.2</v>
      </c>
      <c r="AY222" s="69">
        <f t="shared" si="69"/>
        <v>16.2</v>
      </c>
      <c r="AZ222" s="56"/>
      <c r="BA222" s="56"/>
      <c r="BB222" s="56">
        <v>2</v>
      </c>
      <c r="BC222" s="56"/>
      <c r="BD222" s="56"/>
      <c r="BE222" s="56"/>
      <c r="BF222" s="39">
        <f t="shared" si="62"/>
        <v>144</v>
      </c>
      <c r="BG222" s="57">
        <f t="shared" si="63"/>
        <v>32</v>
      </c>
      <c r="BH222" s="71" t="s">
        <v>125</v>
      </c>
      <c r="BJ222" s="60"/>
      <c r="BK222" s="60"/>
    </row>
    <row r="223" spans="1:63" s="59" customFormat="1" ht="18" customHeight="1" x14ac:dyDescent="0.25">
      <c r="A223" s="35">
        <v>219</v>
      </c>
      <c r="B223" s="56" t="s">
        <v>1096</v>
      </c>
      <c r="C223" s="56" t="s">
        <v>1097</v>
      </c>
      <c r="D223" s="56" t="s">
        <v>1042</v>
      </c>
      <c r="E223" s="56" t="s">
        <v>986</v>
      </c>
      <c r="F223" s="56" t="s">
        <v>1082</v>
      </c>
      <c r="G223" s="56" t="s">
        <v>103</v>
      </c>
      <c r="H223" s="56" t="s">
        <v>455</v>
      </c>
      <c r="I223" s="56" t="s">
        <v>1095</v>
      </c>
      <c r="J223" s="35" t="s">
        <v>1059</v>
      </c>
      <c r="K223" s="56" t="s">
        <v>854</v>
      </c>
      <c r="L223" s="37" t="s">
        <v>1044</v>
      </c>
      <c r="M223" s="56" t="s">
        <v>139</v>
      </c>
      <c r="N223" s="56" t="s">
        <v>100</v>
      </c>
      <c r="O223" s="57">
        <v>24</v>
      </c>
      <c r="P223" s="57">
        <v>4.5999999999999996</v>
      </c>
      <c r="Q223" s="57">
        <v>4</v>
      </c>
      <c r="R223" s="57"/>
      <c r="S223" s="58">
        <f t="shared" si="64"/>
        <v>110.39999999999999</v>
      </c>
      <c r="T223" s="56">
        <v>4</v>
      </c>
      <c r="U223" s="56">
        <v>2</v>
      </c>
      <c r="V223" s="56">
        <v>12</v>
      </c>
      <c r="W223" s="56"/>
      <c r="X223" s="56"/>
      <c r="Y223" s="39">
        <f t="shared" si="57"/>
        <v>9.1999999999999993</v>
      </c>
      <c r="Z223" s="56">
        <v>2</v>
      </c>
      <c r="AA223" s="56"/>
      <c r="AB223" s="40">
        <f t="shared" si="58"/>
        <v>110.39999999999999</v>
      </c>
      <c r="AC223" s="40">
        <f t="shared" si="59"/>
        <v>24</v>
      </c>
      <c r="AD223" s="56" t="s">
        <v>101</v>
      </c>
      <c r="AE223" s="39">
        <f t="shared" si="55"/>
        <v>4.5</v>
      </c>
      <c r="AF223" s="39">
        <v>4.5</v>
      </c>
      <c r="AG223" s="40"/>
      <c r="AH223" s="58">
        <v>46</v>
      </c>
      <c r="AI223" s="40">
        <f t="shared" si="65"/>
        <v>207</v>
      </c>
      <c r="AJ223" s="39">
        <f t="shared" si="70"/>
        <v>207</v>
      </c>
      <c r="AK223" s="57"/>
      <c r="AL223" s="56"/>
      <c r="AM223" s="56"/>
      <c r="AN223" s="56"/>
      <c r="AO223" s="56"/>
      <c r="AP223" s="40"/>
      <c r="AQ223" s="56"/>
      <c r="AR223" s="57"/>
      <c r="AS223" s="56"/>
      <c r="AT223" s="56"/>
      <c r="AU223" s="56"/>
      <c r="AV223" s="41">
        <f t="shared" si="67"/>
        <v>25.5</v>
      </c>
      <c r="AW223" s="58">
        <v>25.5</v>
      </c>
      <c r="AX223" s="41">
        <f t="shared" si="68"/>
        <v>25.5</v>
      </c>
      <c r="AY223" s="69">
        <f t="shared" si="69"/>
        <v>25.5</v>
      </c>
      <c r="AZ223" s="56"/>
      <c r="BA223" s="56"/>
      <c r="BB223" s="56"/>
      <c r="BC223" s="56"/>
      <c r="BD223" s="56"/>
      <c r="BE223" s="56"/>
      <c r="BF223" s="39">
        <f t="shared" si="62"/>
        <v>207</v>
      </c>
      <c r="BG223" s="57">
        <f t="shared" si="63"/>
        <v>46</v>
      </c>
      <c r="BH223" s="71" t="s">
        <v>125</v>
      </c>
      <c r="BJ223" s="60"/>
      <c r="BK223" s="60"/>
    </row>
    <row r="224" spans="1:63" s="59" customFormat="1" ht="18" customHeight="1" x14ac:dyDescent="0.25">
      <c r="A224" s="35">
        <v>220</v>
      </c>
      <c r="B224" s="56" t="s">
        <v>1098</v>
      </c>
      <c r="C224" s="56" t="s">
        <v>1099</v>
      </c>
      <c r="D224" s="56" t="s">
        <v>1042</v>
      </c>
      <c r="E224" s="56" t="s">
        <v>986</v>
      </c>
      <c r="F224" s="56" t="s">
        <v>1076</v>
      </c>
      <c r="G224" s="56" t="s">
        <v>103</v>
      </c>
      <c r="H224" s="56" t="s">
        <v>455</v>
      </c>
      <c r="I224" s="56" t="s">
        <v>1100</v>
      </c>
      <c r="J224" s="35" t="s">
        <v>1059</v>
      </c>
      <c r="K224" s="56" t="s">
        <v>854</v>
      </c>
      <c r="L224" s="37" t="s">
        <v>1044</v>
      </c>
      <c r="M224" s="56" t="s">
        <v>138</v>
      </c>
      <c r="N224" s="56" t="s">
        <v>100</v>
      </c>
      <c r="O224" s="57">
        <v>26</v>
      </c>
      <c r="P224" s="57">
        <v>4.5999999999999996</v>
      </c>
      <c r="Q224" s="57">
        <v>4</v>
      </c>
      <c r="R224" s="57"/>
      <c r="S224" s="58">
        <f t="shared" si="64"/>
        <v>119.6</v>
      </c>
      <c r="T224" s="56">
        <v>4</v>
      </c>
      <c r="U224" s="56">
        <v>2</v>
      </c>
      <c r="V224" s="56">
        <v>12</v>
      </c>
      <c r="W224" s="56"/>
      <c r="X224" s="56"/>
      <c r="Y224" s="39">
        <f t="shared" si="57"/>
        <v>9.1999999999999993</v>
      </c>
      <c r="Z224" s="56">
        <v>2</v>
      </c>
      <c r="AA224" s="56"/>
      <c r="AB224" s="40">
        <f t="shared" si="58"/>
        <v>119.6</v>
      </c>
      <c r="AC224" s="40">
        <f t="shared" si="59"/>
        <v>26</v>
      </c>
      <c r="AD224" s="56" t="s">
        <v>101</v>
      </c>
      <c r="AE224" s="39">
        <f t="shared" si="55"/>
        <v>4.5</v>
      </c>
      <c r="AF224" s="39">
        <v>4.5</v>
      </c>
      <c r="AG224" s="40"/>
      <c r="AH224" s="58">
        <v>60</v>
      </c>
      <c r="AI224" s="40">
        <f t="shared" si="65"/>
        <v>270</v>
      </c>
      <c r="AJ224" s="39">
        <f t="shared" si="70"/>
        <v>270</v>
      </c>
      <c r="AK224" s="57"/>
      <c r="AL224" s="56"/>
      <c r="AM224" s="56"/>
      <c r="AN224" s="56"/>
      <c r="AO224" s="56"/>
      <c r="AP224" s="40"/>
      <c r="AQ224" s="56"/>
      <c r="AR224" s="57"/>
      <c r="AS224" s="56"/>
      <c r="AT224" s="56"/>
      <c r="AU224" s="56"/>
      <c r="AV224" s="41">
        <f t="shared" si="67"/>
        <v>60.3</v>
      </c>
      <c r="AW224" s="58">
        <v>60.3</v>
      </c>
      <c r="AX224" s="41">
        <f t="shared" si="68"/>
        <v>60.3</v>
      </c>
      <c r="AY224" s="69">
        <f t="shared" si="69"/>
        <v>60.3</v>
      </c>
      <c r="AZ224" s="56"/>
      <c r="BA224" s="56"/>
      <c r="BB224" s="56">
        <v>2</v>
      </c>
      <c r="BC224" s="56"/>
      <c r="BD224" s="56"/>
      <c r="BE224" s="56"/>
      <c r="BF224" s="39">
        <f t="shared" si="62"/>
        <v>270</v>
      </c>
      <c r="BG224" s="57">
        <f t="shared" si="63"/>
        <v>60</v>
      </c>
      <c r="BH224" s="71" t="s">
        <v>125</v>
      </c>
      <c r="BJ224" s="60"/>
      <c r="BK224" s="60"/>
    </row>
    <row r="225" spans="1:63" s="59" customFormat="1" ht="18" customHeight="1" x14ac:dyDescent="0.25">
      <c r="A225" s="35">
        <v>221</v>
      </c>
      <c r="B225" s="56" t="s">
        <v>1101</v>
      </c>
      <c r="C225" s="56" t="s">
        <v>1102</v>
      </c>
      <c r="D225" s="56" t="s">
        <v>1042</v>
      </c>
      <c r="E225" s="56" t="s">
        <v>986</v>
      </c>
      <c r="F225" s="56" t="s">
        <v>1082</v>
      </c>
      <c r="G225" s="56" t="s">
        <v>103</v>
      </c>
      <c r="H225" s="56" t="s">
        <v>455</v>
      </c>
      <c r="I225" s="56" t="s">
        <v>1100</v>
      </c>
      <c r="J225" s="35" t="s">
        <v>1059</v>
      </c>
      <c r="K225" s="56" t="s">
        <v>854</v>
      </c>
      <c r="L225" s="37" t="s">
        <v>1044</v>
      </c>
      <c r="M225" s="56" t="s">
        <v>138</v>
      </c>
      <c r="N225" s="56" t="s">
        <v>100</v>
      </c>
      <c r="O225" s="57">
        <v>26</v>
      </c>
      <c r="P225" s="57">
        <v>4.5999999999999996</v>
      </c>
      <c r="Q225" s="57">
        <v>4</v>
      </c>
      <c r="R225" s="57"/>
      <c r="S225" s="58">
        <f t="shared" si="64"/>
        <v>119.6</v>
      </c>
      <c r="T225" s="56">
        <v>4</v>
      </c>
      <c r="U225" s="56">
        <v>2</v>
      </c>
      <c r="V225" s="56">
        <v>12</v>
      </c>
      <c r="W225" s="56"/>
      <c r="X225" s="56"/>
      <c r="Y225" s="39">
        <f t="shared" si="57"/>
        <v>9.1999999999999993</v>
      </c>
      <c r="Z225" s="56">
        <v>2</v>
      </c>
      <c r="AA225" s="56"/>
      <c r="AB225" s="40">
        <f t="shared" si="58"/>
        <v>119.6</v>
      </c>
      <c r="AC225" s="40">
        <f t="shared" si="59"/>
        <v>26</v>
      </c>
      <c r="AD225" s="56" t="s">
        <v>101</v>
      </c>
      <c r="AE225" s="39">
        <f t="shared" si="55"/>
        <v>4.5</v>
      </c>
      <c r="AF225" s="39">
        <v>4.5</v>
      </c>
      <c r="AG225" s="40"/>
      <c r="AH225" s="58">
        <v>42</v>
      </c>
      <c r="AI225" s="40">
        <f t="shared" si="65"/>
        <v>189</v>
      </c>
      <c r="AJ225" s="39">
        <f t="shared" si="70"/>
        <v>189</v>
      </c>
      <c r="AK225" s="57"/>
      <c r="AL225" s="56"/>
      <c r="AM225" s="56"/>
      <c r="AN225" s="56"/>
      <c r="AO225" s="56"/>
      <c r="AP225" s="40"/>
      <c r="AQ225" s="56"/>
      <c r="AR225" s="57"/>
      <c r="AS225" s="56"/>
      <c r="AT225" s="56"/>
      <c r="AU225" s="56"/>
      <c r="AV225" s="41">
        <f t="shared" si="67"/>
        <v>42</v>
      </c>
      <c r="AW225" s="58">
        <v>42</v>
      </c>
      <c r="AX225" s="41">
        <f t="shared" si="68"/>
        <v>42</v>
      </c>
      <c r="AY225" s="69">
        <f t="shared" si="69"/>
        <v>42</v>
      </c>
      <c r="AZ225" s="56"/>
      <c r="BA225" s="56"/>
      <c r="BB225" s="56">
        <v>2</v>
      </c>
      <c r="BC225" s="56"/>
      <c r="BD225" s="56"/>
      <c r="BE225" s="56"/>
      <c r="BF225" s="39">
        <f t="shared" si="62"/>
        <v>189</v>
      </c>
      <c r="BG225" s="57">
        <f t="shared" si="63"/>
        <v>42</v>
      </c>
      <c r="BH225" s="71" t="s">
        <v>125</v>
      </c>
      <c r="BJ225" s="60"/>
      <c r="BK225" s="60"/>
    </row>
    <row r="226" spans="1:63" s="59" customFormat="1" ht="18" customHeight="1" x14ac:dyDescent="0.25">
      <c r="A226" s="35">
        <v>222</v>
      </c>
      <c r="B226" s="56" t="s">
        <v>1103</v>
      </c>
      <c r="C226" s="56" t="s">
        <v>1104</v>
      </c>
      <c r="D226" s="56" t="s">
        <v>1042</v>
      </c>
      <c r="E226" s="56" t="s">
        <v>986</v>
      </c>
      <c r="F226" s="56" t="s">
        <v>1076</v>
      </c>
      <c r="G226" s="56" t="s">
        <v>103</v>
      </c>
      <c r="H226" s="56" t="s">
        <v>455</v>
      </c>
      <c r="I226" s="56" t="s">
        <v>1105</v>
      </c>
      <c r="J226" s="35" t="s">
        <v>1059</v>
      </c>
      <c r="K226" s="56" t="s">
        <v>854</v>
      </c>
      <c r="L226" s="37" t="s">
        <v>1044</v>
      </c>
      <c r="M226" s="56" t="s">
        <v>138</v>
      </c>
      <c r="N226" s="56" t="s">
        <v>100</v>
      </c>
      <c r="O226" s="57">
        <v>26</v>
      </c>
      <c r="P226" s="57">
        <v>4.5999999999999996</v>
      </c>
      <c r="Q226" s="57">
        <v>4</v>
      </c>
      <c r="R226" s="57"/>
      <c r="S226" s="58">
        <f t="shared" si="64"/>
        <v>119.6</v>
      </c>
      <c r="T226" s="56">
        <v>4</v>
      </c>
      <c r="U226" s="56">
        <v>2</v>
      </c>
      <c r="V226" s="56">
        <v>12</v>
      </c>
      <c r="W226" s="56"/>
      <c r="X226" s="56"/>
      <c r="Y226" s="39">
        <f t="shared" si="57"/>
        <v>9.1999999999999993</v>
      </c>
      <c r="Z226" s="56">
        <v>2</v>
      </c>
      <c r="AA226" s="56"/>
      <c r="AB226" s="40">
        <f t="shared" si="58"/>
        <v>119.6</v>
      </c>
      <c r="AC226" s="40">
        <f t="shared" si="59"/>
        <v>26</v>
      </c>
      <c r="AD226" s="56" t="s">
        <v>101</v>
      </c>
      <c r="AE226" s="39">
        <f t="shared" si="55"/>
        <v>4.5</v>
      </c>
      <c r="AF226" s="39">
        <v>4.5</v>
      </c>
      <c r="AG226" s="40"/>
      <c r="AH226" s="58">
        <v>80</v>
      </c>
      <c r="AI226" s="40">
        <f t="shared" si="65"/>
        <v>360</v>
      </c>
      <c r="AJ226" s="39">
        <f t="shared" si="70"/>
        <v>360</v>
      </c>
      <c r="AK226" s="57"/>
      <c r="AL226" s="56"/>
      <c r="AM226" s="56"/>
      <c r="AN226" s="56"/>
      <c r="AO226" s="56"/>
      <c r="AP226" s="40"/>
      <c r="AQ226" s="56"/>
      <c r="AR226" s="57"/>
      <c r="AS226" s="56"/>
      <c r="AT226" s="56"/>
      <c r="AU226" s="56"/>
      <c r="AV226" s="41">
        <f t="shared" si="67"/>
        <v>95.7</v>
      </c>
      <c r="AW226" s="58">
        <v>95.7</v>
      </c>
      <c r="AX226" s="41">
        <f t="shared" si="68"/>
        <v>95.7</v>
      </c>
      <c r="AY226" s="69">
        <f t="shared" si="69"/>
        <v>95.7</v>
      </c>
      <c r="AZ226" s="56"/>
      <c r="BA226" s="56"/>
      <c r="BB226" s="56">
        <v>2</v>
      </c>
      <c r="BC226" s="56"/>
      <c r="BD226" s="56"/>
      <c r="BE226" s="56"/>
      <c r="BF226" s="39">
        <f t="shared" si="62"/>
        <v>360</v>
      </c>
      <c r="BG226" s="57">
        <f t="shared" si="63"/>
        <v>80</v>
      </c>
      <c r="BH226" s="71" t="s">
        <v>125</v>
      </c>
      <c r="BJ226" s="60"/>
      <c r="BK226" s="60"/>
    </row>
    <row r="227" spans="1:63" s="59" customFormat="1" ht="18" customHeight="1" x14ac:dyDescent="0.25">
      <c r="A227" s="35">
        <v>223</v>
      </c>
      <c r="B227" s="56" t="s">
        <v>1106</v>
      </c>
      <c r="C227" s="56" t="s">
        <v>1107</v>
      </c>
      <c r="D227" s="56" t="s">
        <v>1108</v>
      </c>
      <c r="E227" s="56" t="s">
        <v>986</v>
      </c>
      <c r="F227" s="56" t="s">
        <v>1082</v>
      </c>
      <c r="G227" s="56" t="s">
        <v>103</v>
      </c>
      <c r="H227" s="56" t="s">
        <v>461</v>
      </c>
      <c r="I227" s="56" t="s">
        <v>1105</v>
      </c>
      <c r="J227" s="35" t="s">
        <v>1109</v>
      </c>
      <c r="K227" s="56" t="s">
        <v>854</v>
      </c>
      <c r="L227" s="37" t="s">
        <v>1044</v>
      </c>
      <c r="M227" s="56" t="s">
        <v>138</v>
      </c>
      <c r="N227" s="56" t="s">
        <v>100</v>
      </c>
      <c r="O227" s="57">
        <v>26</v>
      </c>
      <c r="P227" s="57">
        <v>4.5999999999999996</v>
      </c>
      <c r="Q227" s="57">
        <v>4</v>
      </c>
      <c r="R227" s="57"/>
      <c r="S227" s="58">
        <f t="shared" si="64"/>
        <v>119.6</v>
      </c>
      <c r="T227" s="56">
        <v>4</v>
      </c>
      <c r="U227" s="56">
        <v>2</v>
      </c>
      <c r="V227" s="56">
        <v>12</v>
      </c>
      <c r="W227" s="56"/>
      <c r="X227" s="56"/>
      <c r="Y227" s="39">
        <f t="shared" si="57"/>
        <v>9.1999999999999993</v>
      </c>
      <c r="Z227" s="56">
        <v>2</v>
      </c>
      <c r="AA227" s="56"/>
      <c r="AB227" s="40">
        <f t="shared" si="58"/>
        <v>119.6</v>
      </c>
      <c r="AC227" s="40">
        <f t="shared" si="59"/>
        <v>26</v>
      </c>
      <c r="AD227" s="56" t="s">
        <v>101</v>
      </c>
      <c r="AE227" s="39">
        <f t="shared" si="55"/>
        <v>4.5</v>
      </c>
      <c r="AF227" s="39">
        <v>4.5</v>
      </c>
      <c r="AG227" s="40"/>
      <c r="AH227" s="58">
        <v>80</v>
      </c>
      <c r="AI227" s="40">
        <f>AE227*AH227</f>
        <v>360</v>
      </c>
      <c r="AJ227" s="39">
        <f>AE227*AH227</f>
        <v>360</v>
      </c>
      <c r="AK227" s="57"/>
      <c r="AL227" s="56"/>
      <c r="AM227" s="56"/>
      <c r="AN227" s="56"/>
      <c r="AO227" s="56"/>
      <c r="AP227" s="40"/>
      <c r="AQ227" s="56"/>
      <c r="AR227" s="57"/>
      <c r="AS227" s="56"/>
      <c r="AT227" s="56"/>
      <c r="AU227" s="56"/>
      <c r="AV227" s="41">
        <f t="shared" si="67"/>
        <v>57.8</v>
      </c>
      <c r="AW227" s="58">
        <v>57.8</v>
      </c>
      <c r="AX227" s="41">
        <f t="shared" si="68"/>
        <v>57.8</v>
      </c>
      <c r="AY227" s="69">
        <f t="shared" si="69"/>
        <v>57.8</v>
      </c>
      <c r="AZ227" s="56"/>
      <c r="BA227" s="56"/>
      <c r="BB227" s="56">
        <v>2</v>
      </c>
      <c r="BC227" s="56"/>
      <c r="BD227" s="56"/>
      <c r="BE227" s="56"/>
      <c r="BF227" s="39">
        <f t="shared" si="62"/>
        <v>360</v>
      </c>
      <c r="BG227" s="57">
        <f t="shared" si="63"/>
        <v>80</v>
      </c>
      <c r="BH227" s="71" t="s">
        <v>125</v>
      </c>
      <c r="BJ227" s="60"/>
      <c r="BK227" s="60"/>
    </row>
    <row r="228" spans="1:63" s="59" customFormat="1" ht="18" customHeight="1" x14ac:dyDescent="0.25">
      <c r="A228" s="35">
        <v>224</v>
      </c>
      <c r="B228" s="50" t="s">
        <v>129</v>
      </c>
      <c r="C228" s="56" t="s">
        <v>1110</v>
      </c>
      <c r="D228" s="56"/>
      <c r="E228" s="50" t="s">
        <v>986</v>
      </c>
      <c r="F228" s="56"/>
      <c r="G228" s="50" t="s">
        <v>103</v>
      </c>
      <c r="H228" s="56" t="s">
        <v>461</v>
      </c>
      <c r="I228" s="50" t="s">
        <v>1111</v>
      </c>
      <c r="J228" s="35" t="s">
        <v>1073</v>
      </c>
      <c r="K228" s="56" t="s">
        <v>99</v>
      </c>
      <c r="L228" s="37" t="s">
        <v>1112</v>
      </c>
      <c r="M228" s="90">
        <v>20</v>
      </c>
      <c r="N228" s="56" t="s">
        <v>100</v>
      </c>
      <c r="O228" s="57">
        <v>20</v>
      </c>
      <c r="P228" s="57">
        <v>6.6</v>
      </c>
      <c r="Q228" s="57">
        <v>6</v>
      </c>
      <c r="R228" s="57"/>
      <c r="S228" s="58">
        <f t="shared" si="64"/>
        <v>132</v>
      </c>
      <c r="T228" s="56">
        <v>4</v>
      </c>
      <c r="U228" s="56">
        <v>2</v>
      </c>
      <c r="V228" s="56"/>
      <c r="W228" s="56"/>
      <c r="X228" s="56"/>
      <c r="Y228" s="39">
        <f t="shared" si="57"/>
        <v>13.2</v>
      </c>
      <c r="Z228" s="56">
        <v>2</v>
      </c>
      <c r="AA228" s="56"/>
      <c r="AB228" s="40">
        <f t="shared" si="58"/>
        <v>132</v>
      </c>
      <c r="AC228" s="40">
        <f t="shared" si="59"/>
        <v>20</v>
      </c>
      <c r="AD228" s="56" t="s">
        <v>100</v>
      </c>
      <c r="AE228" s="39">
        <v>6.6</v>
      </c>
      <c r="AF228" s="39">
        <v>6.6</v>
      </c>
      <c r="AG228" s="40"/>
      <c r="AH228" s="58">
        <v>170</v>
      </c>
      <c r="AI228" s="40">
        <f>AE228*AH228</f>
        <v>1122</v>
      </c>
      <c r="AJ228" s="39"/>
      <c r="AK228" s="57">
        <f>AE228*AH228-AJ228-AL228-AM228</f>
        <v>1122</v>
      </c>
      <c r="AL228" s="56"/>
      <c r="AM228" s="56"/>
      <c r="AN228" s="56"/>
      <c r="AO228" s="56"/>
      <c r="AP228" s="40">
        <v>200</v>
      </c>
      <c r="AQ228" s="56"/>
      <c r="AR228" s="57">
        <v>200</v>
      </c>
      <c r="AS228" s="56"/>
      <c r="AT228" s="56"/>
      <c r="AU228" s="56"/>
      <c r="AV228" s="41">
        <f t="shared" si="67"/>
        <v>200</v>
      </c>
      <c r="AW228" s="58"/>
      <c r="AX228" s="41"/>
      <c r="AY228" s="69"/>
      <c r="AZ228" s="56">
        <v>200</v>
      </c>
      <c r="BA228" s="56"/>
      <c r="BB228" s="56"/>
      <c r="BC228" s="56"/>
      <c r="BD228" s="56"/>
      <c r="BE228" s="56"/>
      <c r="BF228" s="39">
        <f t="shared" si="62"/>
        <v>1122</v>
      </c>
      <c r="BG228" s="57">
        <f t="shared" si="63"/>
        <v>170</v>
      </c>
      <c r="BH228" s="71" t="s">
        <v>125</v>
      </c>
      <c r="BJ228" s="60"/>
      <c r="BK228" s="60"/>
    </row>
    <row r="229" spans="1:63" s="59" customFormat="1" ht="18" customHeight="1" x14ac:dyDescent="0.25">
      <c r="A229" s="35">
        <v>225</v>
      </c>
      <c r="B229" s="50" t="s">
        <v>1113</v>
      </c>
      <c r="C229" s="56" t="s">
        <v>1114</v>
      </c>
      <c r="D229" s="56"/>
      <c r="E229" s="50" t="s">
        <v>986</v>
      </c>
      <c r="F229" s="56"/>
      <c r="G229" s="50" t="s">
        <v>103</v>
      </c>
      <c r="H229" s="56" t="s">
        <v>461</v>
      </c>
      <c r="I229" s="50" t="s">
        <v>1115</v>
      </c>
      <c r="J229" s="35" t="s">
        <v>1073</v>
      </c>
      <c r="K229" s="56" t="s">
        <v>99</v>
      </c>
      <c r="L229" s="37" t="s">
        <v>1112</v>
      </c>
      <c r="M229" s="90" t="s">
        <v>112</v>
      </c>
      <c r="N229" s="56" t="s">
        <v>100</v>
      </c>
      <c r="O229" s="70">
        <v>42</v>
      </c>
      <c r="P229" s="51">
        <v>6.6</v>
      </c>
      <c r="Q229" s="57">
        <v>6</v>
      </c>
      <c r="R229" s="57"/>
      <c r="S229" s="58">
        <f>O229*P229</f>
        <v>277.2</v>
      </c>
      <c r="T229" s="56">
        <v>4</v>
      </c>
      <c r="U229" s="56">
        <v>2</v>
      </c>
      <c r="V229" s="56"/>
      <c r="W229" s="56"/>
      <c r="X229" s="56"/>
      <c r="Y229" s="39">
        <f t="shared" si="57"/>
        <v>13.2</v>
      </c>
      <c r="Z229" s="56">
        <v>2</v>
      </c>
      <c r="AA229" s="56"/>
      <c r="AB229" s="40">
        <f t="shared" si="58"/>
        <v>277.2</v>
      </c>
      <c r="AC229" s="40">
        <f t="shared" si="59"/>
        <v>42</v>
      </c>
      <c r="AD229" s="56" t="s">
        <v>100</v>
      </c>
      <c r="AE229" s="39">
        <v>6.6</v>
      </c>
      <c r="AF229" s="39">
        <v>6.6</v>
      </c>
      <c r="AG229" s="40"/>
      <c r="AH229" s="58">
        <v>148</v>
      </c>
      <c r="AI229" s="40">
        <f t="shared" si="65"/>
        <v>976.8</v>
      </c>
      <c r="AJ229" s="40"/>
      <c r="AK229" s="57">
        <f>AE229*AH229-AJ229-AL229-AM229</f>
        <v>976.8</v>
      </c>
      <c r="AL229" s="56"/>
      <c r="AM229" s="56"/>
      <c r="AN229" s="56"/>
      <c r="AO229" s="56"/>
      <c r="AP229" s="40">
        <f>AQ229+AR229+AS229</f>
        <v>160</v>
      </c>
      <c r="AQ229" s="56"/>
      <c r="AR229" s="57">
        <v>160</v>
      </c>
      <c r="AS229" s="56"/>
      <c r="AT229" s="56"/>
      <c r="AU229" s="56"/>
      <c r="AV229" s="41">
        <f t="shared" si="67"/>
        <v>160</v>
      </c>
      <c r="AW229" s="58"/>
      <c r="AX229" s="41"/>
      <c r="AY229" s="69"/>
      <c r="AZ229" s="56">
        <v>160</v>
      </c>
      <c r="BA229" s="56"/>
      <c r="BB229" s="56"/>
      <c r="BC229" s="56"/>
      <c r="BD229" s="56"/>
      <c r="BE229" s="56"/>
      <c r="BF229" s="39">
        <f t="shared" si="62"/>
        <v>976.8</v>
      </c>
      <c r="BG229" s="57">
        <f t="shared" si="63"/>
        <v>148</v>
      </c>
      <c r="BH229" s="71" t="s">
        <v>125</v>
      </c>
      <c r="BJ229" s="60"/>
      <c r="BK229" s="60"/>
    </row>
    <row r="230" spans="1:63" s="59" customFormat="1" ht="18" customHeight="1" x14ac:dyDescent="0.25">
      <c r="A230" s="35">
        <v>226</v>
      </c>
      <c r="B230" s="50" t="s">
        <v>1116</v>
      </c>
      <c r="C230" s="56" t="s">
        <v>1117</v>
      </c>
      <c r="D230" s="56"/>
      <c r="E230" s="50" t="s">
        <v>986</v>
      </c>
      <c r="F230" s="56"/>
      <c r="G230" s="50" t="s">
        <v>103</v>
      </c>
      <c r="H230" s="56" t="s">
        <v>461</v>
      </c>
      <c r="I230" s="50" t="s">
        <v>1118</v>
      </c>
      <c r="J230" s="35" t="s">
        <v>1073</v>
      </c>
      <c r="K230" s="56" t="s">
        <v>99</v>
      </c>
      <c r="L230" s="37" t="s">
        <v>1119</v>
      </c>
      <c r="M230" s="90">
        <v>20</v>
      </c>
      <c r="N230" s="56" t="s">
        <v>100</v>
      </c>
      <c r="O230" s="70">
        <v>20</v>
      </c>
      <c r="P230" s="51">
        <v>6.6</v>
      </c>
      <c r="Q230" s="57">
        <v>6</v>
      </c>
      <c r="R230" s="57"/>
      <c r="S230" s="58">
        <f>O230*P230</f>
        <v>132</v>
      </c>
      <c r="T230" s="56">
        <v>4</v>
      </c>
      <c r="U230" s="56">
        <v>2</v>
      </c>
      <c r="V230" s="56"/>
      <c r="W230" s="56"/>
      <c r="X230" s="56"/>
      <c r="Y230" s="39">
        <f t="shared" si="57"/>
        <v>13.2</v>
      </c>
      <c r="Z230" s="56">
        <v>2</v>
      </c>
      <c r="AA230" s="56"/>
      <c r="AB230" s="40">
        <f t="shared" si="58"/>
        <v>132</v>
      </c>
      <c r="AC230" s="40">
        <f t="shared" si="59"/>
        <v>20</v>
      </c>
      <c r="AD230" s="56" t="s">
        <v>100</v>
      </c>
      <c r="AE230" s="39">
        <v>6.6</v>
      </c>
      <c r="AF230" s="39">
        <v>6.6</v>
      </c>
      <c r="AG230" s="40"/>
      <c r="AH230" s="58">
        <v>170</v>
      </c>
      <c r="AI230" s="40">
        <f t="shared" si="65"/>
        <v>1122</v>
      </c>
      <c r="AJ230" s="40"/>
      <c r="AK230" s="57">
        <f>AE230*AH230-AJ230-AL230-AM230</f>
        <v>1122</v>
      </c>
      <c r="AL230" s="56"/>
      <c r="AM230" s="56"/>
      <c r="AN230" s="56"/>
      <c r="AO230" s="56"/>
      <c r="AP230" s="40">
        <f>AQ230+AR230+AS230</f>
        <v>200</v>
      </c>
      <c r="AQ230" s="56"/>
      <c r="AR230" s="57">
        <v>200</v>
      </c>
      <c r="AS230" s="56"/>
      <c r="AT230" s="56"/>
      <c r="AU230" s="56"/>
      <c r="AV230" s="41">
        <f t="shared" si="67"/>
        <v>200</v>
      </c>
      <c r="AW230" s="58"/>
      <c r="AX230" s="41"/>
      <c r="AY230" s="69"/>
      <c r="AZ230" s="56">
        <v>200</v>
      </c>
      <c r="BA230" s="56"/>
      <c r="BB230" s="56"/>
      <c r="BC230" s="56"/>
      <c r="BD230" s="56"/>
      <c r="BE230" s="56"/>
      <c r="BF230" s="39">
        <f t="shared" si="62"/>
        <v>1122</v>
      </c>
      <c r="BG230" s="57">
        <f t="shared" si="63"/>
        <v>170</v>
      </c>
      <c r="BH230" s="71" t="s">
        <v>125</v>
      </c>
      <c r="BJ230" s="60"/>
      <c r="BK230" s="60"/>
    </row>
    <row r="231" spans="1:63" s="59" customFormat="1" ht="18" customHeight="1" x14ac:dyDescent="0.25">
      <c r="A231" s="35">
        <v>227</v>
      </c>
      <c r="B231" s="56" t="s">
        <v>1120</v>
      </c>
      <c r="C231" s="56" t="s">
        <v>1121</v>
      </c>
      <c r="D231" s="56" t="s">
        <v>1122</v>
      </c>
      <c r="E231" s="56" t="s">
        <v>986</v>
      </c>
      <c r="F231" s="56" t="s">
        <v>1050</v>
      </c>
      <c r="G231" s="56" t="s">
        <v>103</v>
      </c>
      <c r="H231" s="56" t="s">
        <v>461</v>
      </c>
      <c r="I231" s="56" t="s">
        <v>1021</v>
      </c>
      <c r="J231" s="35" t="s">
        <v>1109</v>
      </c>
      <c r="K231" s="56" t="s">
        <v>115</v>
      </c>
      <c r="L231" s="37" t="s">
        <v>378</v>
      </c>
      <c r="M231" s="56" t="s">
        <v>122</v>
      </c>
      <c r="N231" s="56" t="s">
        <v>100</v>
      </c>
      <c r="O231" s="57">
        <v>32</v>
      </c>
      <c r="P231" s="57">
        <v>4.5999999999999996</v>
      </c>
      <c r="Q231" s="57">
        <v>4</v>
      </c>
      <c r="R231" s="57"/>
      <c r="S231" s="58">
        <f>O231*P231</f>
        <v>147.19999999999999</v>
      </c>
      <c r="T231" s="56">
        <v>4</v>
      </c>
      <c r="U231" s="56">
        <v>2</v>
      </c>
      <c r="V231" s="56"/>
      <c r="W231" s="56"/>
      <c r="X231" s="56"/>
      <c r="Y231" s="39">
        <f t="shared" si="57"/>
        <v>9.1999999999999993</v>
      </c>
      <c r="Z231" s="56">
        <v>2</v>
      </c>
      <c r="AA231" s="56"/>
      <c r="AB231" s="40">
        <f t="shared" si="58"/>
        <v>147.19999999999999</v>
      </c>
      <c r="AC231" s="40">
        <f t="shared" si="59"/>
        <v>32</v>
      </c>
      <c r="AD231" s="61" t="s">
        <v>1123</v>
      </c>
      <c r="AE231" s="39">
        <f t="shared" si="55"/>
        <v>5</v>
      </c>
      <c r="AF231" s="39">
        <v>5</v>
      </c>
      <c r="AG231" s="40"/>
      <c r="AH231" s="58">
        <v>45</v>
      </c>
      <c r="AI231" s="40">
        <f t="shared" si="65"/>
        <v>225</v>
      </c>
      <c r="AJ231" s="48">
        <v>225</v>
      </c>
      <c r="AK231" s="57"/>
      <c r="AL231" s="56"/>
      <c r="AM231" s="56"/>
      <c r="AN231" s="56"/>
      <c r="AO231" s="56"/>
      <c r="AP231" s="40"/>
      <c r="AQ231" s="56"/>
      <c r="AR231" s="57"/>
      <c r="AS231" s="56"/>
      <c r="AT231" s="56"/>
      <c r="AU231" s="56"/>
      <c r="AV231" s="40">
        <f t="shared" si="67"/>
        <v>40.5</v>
      </c>
      <c r="AW231" s="56">
        <v>40.5</v>
      </c>
      <c r="AX231" s="41">
        <f>AW231</f>
        <v>40.5</v>
      </c>
      <c r="AY231" s="69">
        <f>AW231</f>
        <v>40.5</v>
      </c>
      <c r="AZ231" s="56"/>
      <c r="BA231" s="56"/>
      <c r="BB231" s="56"/>
      <c r="BC231" s="56"/>
      <c r="BD231" s="56"/>
      <c r="BE231" s="56"/>
      <c r="BF231" s="39">
        <f t="shared" si="62"/>
        <v>225</v>
      </c>
      <c r="BG231" s="57">
        <f t="shared" si="63"/>
        <v>45</v>
      </c>
      <c r="BH231" s="71" t="s">
        <v>125</v>
      </c>
      <c r="BJ231" s="60"/>
      <c r="BK231" s="60"/>
    </row>
    <row r="232" spans="1:63" s="59" customFormat="1" ht="18" customHeight="1" x14ac:dyDescent="0.25">
      <c r="A232" s="35">
        <v>228</v>
      </c>
      <c r="B232" s="56" t="s">
        <v>1124</v>
      </c>
      <c r="C232" s="56" t="s">
        <v>1125</v>
      </c>
      <c r="D232" s="56" t="s">
        <v>1039</v>
      </c>
      <c r="E232" s="56" t="s">
        <v>986</v>
      </c>
      <c r="F232" s="56" t="s">
        <v>1126</v>
      </c>
      <c r="G232" s="56" t="s">
        <v>103</v>
      </c>
      <c r="H232" s="56" t="s">
        <v>455</v>
      </c>
      <c r="I232" s="56" t="s">
        <v>1127</v>
      </c>
      <c r="J232" s="56"/>
      <c r="K232" s="56" t="s">
        <v>105</v>
      </c>
      <c r="L232" s="37"/>
      <c r="M232" s="56" t="s">
        <v>142</v>
      </c>
      <c r="N232" s="56" t="s">
        <v>100</v>
      </c>
      <c r="O232" s="57">
        <v>18</v>
      </c>
      <c r="P232" s="57">
        <v>3.3</v>
      </c>
      <c r="Q232" s="57">
        <v>3</v>
      </c>
      <c r="R232" s="57"/>
      <c r="S232" s="58">
        <f t="shared" si="64"/>
        <v>59.4</v>
      </c>
      <c r="T232" s="56"/>
      <c r="U232" s="56">
        <v>2</v>
      </c>
      <c r="V232" s="56"/>
      <c r="W232" s="56"/>
      <c r="X232" s="56"/>
      <c r="Y232" s="39">
        <f t="shared" si="57"/>
        <v>6.6</v>
      </c>
      <c r="Z232" s="56">
        <v>2</v>
      </c>
      <c r="AA232" s="56"/>
      <c r="AB232" s="40">
        <f t="shared" si="58"/>
        <v>59.4</v>
      </c>
      <c r="AC232" s="40">
        <f t="shared" si="59"/>
        <v>18</v>
      </c>
      <c r="AD232" s="56" t="s">
        <v>100</v>
      </c>
      <c r="AE232" s="39">
        <f t="shared" si="55"/>
        <v>3.5</v>
      </c>
      <c r="AF232" s="39">
        <v>3.5</v>
      </c>
      <c r="AG232" s="40"/>
      <c r="AH232" s="58">
        <v>20</v>
      </c>
      <c r="AI232" s="40">
        <f t="shared" si="65"/>
        <v>70</v>
      </c>
      <c r="AJ232" s="40"/>
      <c r="AK232" s="57">
        <f>AE232*AH232-AJ232-AL232-AM232</f>
        <v>70</v>
      </c>
      <c r="AL232" s="56"/>
      <c r="AM232" s="56"/>
      <c r="AN232" s="56"/>
      <c r="AO232" s="56"/>
      <c r="AP232" s="40"/>
      <c r="AQ232" s="56"/>
      <c r="AR232" s="57"/>
      <c r="AS232" s="56"/>
      <c r="AT232" s="56"/>
      <c r="AU232" s="56"/>
      <c r="AV232" s="40"/>
      <c r="AW232" s="56"/>
      <c r="AX232" s="41"/>
      <c r="AY232" s="69"/>
      <c r="AZ232" s="56"/>
      <c r="BA232" s="56"/>
      <c r="BB232" s="56"/>
      <c r="BC232" s="56"/>
      <c r="BD232" s="56"/>
      <c r="BE232" s="56"/>
      <c r="BF232" s="39">
        <f t="shared" si="62"/>
        <v>70</v>
      </c>
      <c r="BG232" s="57">
        <f t="shared" si="63"/>
        <v>20</v>
      </c>
      <c r="BH232" s="71" t="s">
        <v>125</v>
      </c>
      <c r="BJ232" s="60"/>
      <c r="BK232" s="60"/>
    </row>
    <row r="233" spans="1:63" s="59" customFormat="1" ht="18" customHeight="1" x14ac:dyDescent="0.25">
      <c r="A233" s="35">
        <v>229</v>
      </c>
      <c r="B233" s="56" t="s">
        <v>1128</v>
      </c>
      <c r="C233" s="56" t="s">
        <v>1129</v>
      </c>
      <c r="D233" s="56" t="s">
        <v>985</v>
      </c>
      <c r="E233" s="56" t="s">
        <v>986</v>
      </c>
      <c r="F233" s="56" t="s">
        <v>1130</v>
      </c>
      <c r="G233" s="56" t="s">
        <v>103</v>
      </c>
      <c r="H233" s="56" t="s">
        <v>455</v>
      </c>
      <c r="I233" s="56" t="s">
        <v>1131</v>
      </c>
      <c r="J233" s="56"/>
      <c r="K233" s="56" t="s">
        <v>105</v>
      </c>
      <c r="L233" s="37"/>
      <c r="M233" s="56" t="s">
        <v>749</v>
      </c>
      <c r="N233" s="56" t="s">
        <v>100</v>
      </c>
      <c r="O233" s="57">
        <v>21</v>
      </c>
      <c r="P233" s="57">
        <v>3.3</v>
      </c>
      <c r="Q233" s="57">
        <v>3</v>
      </c>
      <c r="R233" s="57"/>
      <c r="S233" s="58">
        <f t="shared" si="64"/>
        <v>69.3</v>
      </c>
      <c r="T233" s="56"/>
      <c r="U233" s="56">
        <v>2</v>
      </c>
      <c r="V233" s="56"/>
      <c r="W233" s="56"/>
      <c r="X233" s="56"/>
      <c r="Y233" s="39">
        <f t="shared" si="57"/>
        <v>6.6</v>
      </c>
      <c r="Z233" s="56">
        <v>2</v>
      </c>
      <c r="AA233" s="56"/>
      <c r="AB233" s="40">
        <f t="shared" si="58"/>
        <v>69.3</v>
      </c>
      <c r="AC233" s="40">
        <f t="shared" si="59"/>
        <v>21</v>
      </c>
      <c r="AD233" s="56" t="s">
        <v>100</v>
      </c>
      <c r="AE233" s="39">
        <f t="shared" si="55"/>
        <v>4</v>
      </c>
      <c r="AF233" s="39">
        <v>4</v>
      </c>
      <c r="AG233" s="40"/>
      <c r="AH233" s="58">
        <v>20</v>
      </c>
      <c r="AI233" s="40">
        <f t="shared" si="65"/>
        <v>80</v>
      </c>
      <c r="AJ233" s="40"/>
      <c r="AK233" s="57">
        <f>AE233*AH233-AJ233-AL233-AM233</f>
        <v>80</v>
      </c>
      <c r="AL233" s="56"/>
      <c r="AM233" s="56"/>
      <c r="AN233" s="56"/>
      <c r="AO233" s="56"/>
      <c r="AP233" s="40">
        <f>AQ233+AR233+AS233</f>
        <v>12</v>
      </c>
      <c r="AQ233" s="56"/>
      <c r="AR233" s="57">
        <v>12</v>
      </c>
      <c r="AS233" s="56"/>
      <c r="AT233" s="56"/>
      <c r="AU233" s="56"/>
      <c r="AV233" s="48">
        <f>AW233+AZ233+BA233</f>
        <v>20</v>
      </c>
      <c r="AW233" s="61">
        <v>20</v>
      </c>
      <c r="AX233" s="41">
        <f>AW233</f>
        <v>20</v>
      </c>
      <c r="AY233" s="69">
        <f>AW233</f>
        <v>20</v>
      </c>
      <c r="AZ233" s="56"/>
      <c r="BA233" s="56"/>
      <c r="BB233" s="56"/>
      <c r="BC233" s="56"/>
      <c r="BD233" s="56"/>
      <c r="BE233" s="56"/>
      <c r="BF233" s="39">
        <f t="shared" si="62"/>
        <v>80</v>
      </c>
      <c r="BG233" s="57">
        <f t="shared" si="63"/>
        <v>20</v>
      </c>
      <c r="BH233" s="71" t="s">
        <v>125</v>
      </c>
      <c r="BJ233" s="60"/>
      <c r="BK233" s="60"/>
    </row>
    <row r="234" spans="1:63" s="59" customFormat="1" ht="18" customHeight="1" x14ac:dyDescent="0.25">
      <c r="A234" s="35">
        <v>230</v>
      </c>
      <c r="B234" s="56" t="s">
        <v>1132</v>
      </c>
      <c r="C234" s="56" t="s">
        <v>1133</v>
      </c>
      <c r="D234" s="56" t="s">
        <v>1056</v>
      </c>
      <c r="E234" s="56" t="s">
        <v>986</v>
      </c>
      <c r="F234" s="56" t="s">
        <v>1134</v>
      </c>
      <c r="G234" s="56" t="s">
        <v>103</v>
      </c>
      <c r="H234" s="56" t="s">
        <v>455</v>
      </c>
      <c r="I234" s="56" t="s">
        <v>1131</v>
      </c>
      <c r="J234" s="56"/>
      <c r="K234" s="56" t="s">
        <v>105</v>
      </c>
      <c r="L234" s="37"/>
      <c r="M234" s="56" t="s">
        <v>1135</v>
      </c>
      <c r="N234" s="56" t="s">
        <v>100</v>
      </c>
      <c r="O234" s="57">
        <v>19</v>
      </c>
      <c r="P234" s="57">
        <v>3.3</v>
      </c>
      <c r="Q234" s="57">
        <v>3</v>
      </c>
      <c r="R234" s="57"/>
      <c r="S234" s="58">
        <f t="shared" si="64"/>
        <v>62.699999999999996</v>
      </c>
      <c r="T234" s="56"/>
      <c r="U234" s="56">
        <v>2</v>
      </c>
      <c r="V234" s="56"/>
      <c r="W234" s="56"/>
      <c r="X234" s="56"/>
      <c r="Y234" s="39">
        <f t="shared" si="57"/>
        <v>6.6</v>
      </c>
      <c r="Z234" s="56">
        <v>2</v>
      </c>
      <c r="AA234" s="56"/>
      <c r="AB234" s="40">
        <f t="shared" si="58"/>
        <v>62.699999999999996</v>
      </c>
      <c r="AC234" s="40">
        <f t="shared" si="59"/>
        <v>19</v>
      </c>
      <c r="AD234" s="56" t="s">
        <v>100</v>
      </c>
      <c r="AE234" s="39">
        <f t="shared" si="55"/>
        <v>4</v>
      </c>
      <c r="AF234" s="39">
        <v>4</v>
      </c>
      <c r="AG234" s="40"/>
      <c r="AH234" s="58">
        <v>20</v>
      </c>
      <c r="AI234" s="40">
        <f t="shared" si="65"/>
        <v>80</v>
      </c>
      <c r="AJ234" s="40"/>
      <c r="AK234" s="57">
        <f>AE234*AH234-AJ234-AL234-AM234</f>
        <v>80</v>
      </c>
      <c r="AL234" s="56"/>
      <c r="AM234" s="56"/>
      <c r="AN234" s="56"/>
      <c r="AO234" s="56"/>
      <c r="AP234" s="40">
        <f>AQ234+AR234+AS234</f>
        <v>5</v>
      </c>
      <c r="AQ234" s="56"/>
      <c r="AR234" s="57">
        <v>5</v>
      </c>
      <c r="AS234" s="56"/>
      <c r="AT234" s="56"/>
      <c r="AU234" s="56"/>
      <c r="AV234" s="40"/>
      <c r="AW234" s="56"/>
      <c r="AX234" s="41"/>
      <c r="AY234" s="69"/>
      <c r="AZ234" s="56"/>
      <c r="BA234" s="56"/>
      <c r="BB234" s="56"/>
      <c r="BC234" s="56"/>
      <c r="BD234" s="56"/>
      <c r="BE234" s="56"/>
      <c r="BF234" s="39">
        <f t="shared" si="62"/>
        <v>80</v>
      </c>
      <c r="BG234" s="57">
        <f t="shared" si="63"/>
        <v>20</v>
      </c>
      <c r="BH234" s="71" t="s">
        <v>125</v>
      </c>
      <c r="BJ234" s="60"/>
      <c r="BK234" s="60"/>
    </row>
    <row r="235" spans="1:63" s="59" customFormat="1" ht="18" customHeight="1" x14ac:dyDescent="0.25">
      <c r="A235" s="35">
        <v>231</v>
      </c>
      <c r="B235" s="56" t="s">
        <v>1136</v>
      </c>
      <c r="C235" s="56" t="s">
        <v>1137</v>
      </c>
      <c r="D235" s="56" t="s">
        <v>1002</v>
      </c>
      <c r="E235" s="56" t="s">
        <v>986</v>
      </c>
      <c r="F235" s="56" t="s">
        <v>1138</v>
      </c>
      <c r="G235" s="56" t="s">
        <v>103</v>
      </c>
      <c r="H235" s="56" t="s">
        <v>455</v>
      </c>
      <c r="I235" s="56" t="s">
        <v>1139</v>
      </c>
      <c r="J235" s="56"/>
      <c r="K235" s="56" t="s">
        <v>105</v>
      </c>
      <c r="L235" s="37"/>
      <c r="M235" s="56" t="s">
        <v>142</v>
      </c>
      <c r="N235" s="56" t="s">
        <v>100</v>
      </c>
      <c r="O235" s="57">
        <v>18</v>
      </c>
      <c r="P235" s="57">
        <v>3.3</v>
      </c>
      <c r="Q235" s="57">
        <v>3</v>
      </c>
      <c r="R235" s="57"/>
      <c r="S235" s="58">
        <f t="shared" si="64"/>
        <v>59.4</v>
      </c>
      <c r="T235" s="56">
        <v>4</v>
      </c>
      <c r="U235" s="56">
        <v>2</v>
      </c>
      <c r="V235" s="56"/>
      <c r="W235" s="56"/>
      <c r="X235" s="56"/>
      <c r="Y235" s="39">
        <f t="shared" si="57"/>
        <v>6.6</v>
      </c>
      <c r="Z235" s="56">
        <v>2</v>
      </c>
      <c r="AA235" s="56"/>
      <c r="AB235" s="40">
        <f t="shared" si="58"/>
        <v>59.4</v>
      </c>
      <c r="AC235" s="40">
        <f t="shared" si="59"/>
        <v>18</v>
      </c>
      <c r="AD235" s="56" t="s">
        <v>100</v>
      </c>
      <c r="AE235" s="39">
        <f t="shared" si="55"/>
        <v>4.5</v>
      </c>
      <c r="AF235" s="39">
        <v>4.5</v>
      </c>
      <c r="AG235" s="40"/>
      <c r="AH235" s="58">
        <v>30</v>
      </c>
      <c r="AI235" s="40">
        <f t="shared" si="65"/>
        <v>135</v>
      </c>
      <c r="AJ235" s="40"/>
      <c r="AK235" s="57">
        <f>AE235*AH235-AJ235-AL235-AM235</f>
        <v>135</v>
      </c>
      <c r="AL235" s="56"/>
      <c r="AM235" s="56"/>
      <c r="AN235" s="56"/>
      <c r="AO235" s="56"/>
      <c r="AP235" s="40"/>
      <c r="AQ235" s="56"/>
      <c r="AR235" s="57"/>
      <c r="AS235" s="56"/>
      <c r="AT235" s="56"/>
      <c r="AU235" s="56"/>
      <c r="AV235" s="48">
        <f t="shared" ref="AV235:AV248" si="71">AW235+AZ235+BA235</f>
        <v>5</v>
      </c>
      <c r="AW235" s="61">
        <v>5</v>
      </c>
      <c r="AX235" s="41">
        <f>AW235</f>
        <v>5</v>
      </c>
      <c r="AY235" s="69">
        <f>AW235</f>
        <v>5</v>
      </c>
      <c r="AZ235" s="56"/>
      <c r="BA235" s="56"/>
      <c r="BB235" s="56"/>
      <c r="BC235" s="56"/>
      <c r="BD235" s="56"/>
      <c r="BE235" s="56"/>
      <c r="BF235" s="39">
        <f t="shared" si="62"/>
        <v>135</v>
      </c>
      <c r="BG235" s="57">
        <f t="shared" si="63"/>
        <v>30</v>
      </c>
      <c r="BH235" s="71" t="s">
        <v>125</v>
      </c>
      <c r="BJ235" s="60"/>
      <c r="BK235" s="60"/>
    </row>
    <row r="236" spans="1:63" s="59" customFormat="1" ht="18" customHeight="1" x14ac:dyDescent="0.25">
      <c r="A236" s="35">
        <v>232</v>
      </c>
      <c r="B236" s="56" t="s">
        <v>1140</v>
      </c>
      <c r="C236" s="56" t="s">
        <v>1141</v>
      </c>
      <c r="D236" s="56"/>
      <c r="E236" s="56" t="s">
        <v>986</v>
      </c>
      <c r="F236" s="56" t="s">
        <v>1142</v>
      </c>
      <c r="G236" s="56" t="s">
        <v>103</v>
      </c>
      <c r="H236" s="56" t="s">
        <v>455</v>
      </c>
      <c r="I236" s="56" t="s">
        <v>1143</v>
      </c>
      <c r="J236" s="35" t="s">
        <v>369</v>
      </c>
      <c r="K236" s="56" t="s">
        <v>99</v>
      </c>
      <c r="L236" s="37" t="s">
        <v>485</v>
      </c>
      <c r="M236" s="56" t="s">
        <v>571</v>
      </c>
      <c r="N236" s="56" t="s">
        <v>100</v>
      </c>
      <c r="O236" s="57">
        <v>22</v>
      </c>
      <c r="P236" s="57">
        <v>4.5999999999999996</v>
      </c>
      <c r="Q236" s="57">
        <v>4</v>
      </c>
      <c r="R236" s="57"/>
      <c r="S236" s="58">
        <f t="shared" si="64"/>
        <v>101.19999999999999</v>
      </c>
      <c r="T236" s="56">
        <v>4</v>
      </c>
      <c r="U236" s="56">
        <v>2</v>
      </c>
      <c r="V236" s="56"/>
      <c r="W236" s="56"/>
      <c r="X236" s="56"/>
      <c r="Y236" s="39">
        <f t="shared" si="57"/>
        <v>9.1999999999999993</v>
      </c>
      <c r="Z236" s="56">
        <v>2</v>
      </c>
      <c r="AA236" s="56"/>
      <c r="AB236" s="40">
        <f t="shared" si="58"/>
        <v>101.19999999999999</v>
      </c>
      <c r="AC236" s="40">
        <f t="shared" si="59"/>
        <v>22</v>
      </c>
      <c r="AD236" s="56" t="s">
        <v>100</v>
      </c>
      <c r="AE236" s="39">
        <f t="shared" si="55"/>
        <v>5</v>
      </c>
      <c r="AF236" s="39">
        <v>5</v>
      </c>
      <c r="AG236" s="40"/>
      <c r="AH236" s="58">
        <v>30</v>
      </c>
      <c r="AI236" s="40">
        <f t="shared" si="65"/>
        <v>150</v>
      </c>
      <c r="AJ236" s="40"/>
      <c r="AK236" s="57">
        <f>AE236*AH236-AJ236-AL236-AM236</f>
        <v>150</v>
      </c>
      <c r="AL236" s="56"/>
      <c r="AM236" s="56"/>
      <c r="AN236" s="56"/>
      <c r="AO236" s="56"/>
      <c r="AP236" s="40">
        <f>AQ236+AR236+AS236</f>
        <v>5</v>
      </c>
      <c r="AQ236" s="56"/>
      <c r="AR236" s="57">
        <v>5</v>
      </c>
      <c r="AS236" s="56"/>
      <c r="AT236" s="56"/>
      <c r="AU236" s="56"/>
      <c r="AV236" s="40">
        <f t="shared" si="71"/>
        <v>50</v>
      </c>
      <c r="AW236" s="56">
        <v>50</v>
      </c>
      <c r="AX236" s="41">
        <f>AW236</f>
        <v>50</v>
      </c>
      <c r="AY236" s="69">
        <f>AW236</f>
        <v>50</v>
      </c>
      <c r="AZ236" s="56"/>
      <c r="BA236" s="56"/>
      <c r="BB236" s="56"/>
      <c r="BC236" s="56"/>
      <c r="BD236" s="56"/>
      <c r="BE236" s="56"/>
      <c r="BF236" s="39">
        <f t="shared" si="62"/>
        <v>150</v>
      </c>
      <c r="BG236" s="57">
        <f t="shared" si="63"/>
        <v>30</v>
      </c>
      <c r="BH236" s="71" t="s">
        <v>125</v>
      </c>
      <c r="BJ236" s="60"/>
      <c r="BK236" s="60"/>
    </row>
    <row r="237" spans="1:63" s="59" customFormat="1" ht="18" customHeight="1" x14ac:dyDescent="0.25">
      <c r="A237" s="35">
        <v>233</v>
      </c>
      <c r="B237" s="56" t="s">
        <v>1144</v>
      </c>
      <c r="C237" s="56" t="s">
        <v>1145</v>
      </c>
      <c r="D237" s="56" t="s">
        <v>1042</v>
      </c>
      <c r="E237" s="56" t="s">
        <v>986</v>
      </c>
      <c r="F237" s="56" t="s">
        <v>1146</v>
      </c>
      <c r="G237" s="56" t="s">
        <v>103</v>
      </c>
      <c r="H237" s="56" t="s">
        <v>455</v>
      </c>
      <c r="I237" s="56" t="s">
        <v>1147</v>
      </c>
      <c r="J237" s="35" t="s">
        <v>1059</v>
      </c>
      <c r="K237" s="56" t="s">
        <v>115</v>
      </c>
      <c r="L237" s="37" t="s">
        <v>378</v>
      </c>
      <c r="M237" s="56">
        <v>13</v>
      </c>
      <c r="N237" s="61" t="s">
        <v>113</v>
      </c>
      <c r="O237" s="57">
        <v>13</v>
      </c>
      <c r="P237" s="57">
        <v>5.6</v>
      </c>
      <c r="Q237" s="57">
        <v>5</v>
      </c>
      <c r="R237" s="57"/>
      <c r="S237" s="58">
        <f t="shared" si="64"/>
        <v>72.8</v>
      </c>
      <c r="T237" s="56">
        <v>4</v>
      </c>
      <c r="U237" s="56">
        <v>2</v>
      </c>
      <c r="V237" s="56"/>
      <c r="W237" s="56"/>
      <c r="X237" s="56"/>
      <c r="Y237" s="39">
        <f t="shared" si="57"/>
        <v>11.2</v>
      </c>
      <c r="Z237" s="56">
        <v>2</v>
      </c>
      <c r="AA237" s="56"/>
      <c r="AB237" s="40">
        <f t="shared" si="58"/>
        <v>72.8</v>
      </c>
      <c r="AC237" s="40">
        <f t="shared" si="59"/>
        <v>13</v>
      </c>
      <c r="AD237" s="56" t="s">
        <v>101</v>
      </c>
      <c r="AE237" s="39">
        <f>AF237+AG237</f>
        <v>5</v>
      </c>
      <c r="AF237" s="39">
        <v>5</v>
      </c>
      <c r="AG237" s="40"/>
      <c r="AH237" s="58">
        <v>49</v>
      </c>
      <c r="AI237" s="40">
        <f t="shared" si="65"/>
        <v>245</v>
      </c>
      <c r="AJ237" s="39">
        <f>AE237*AH237</f>
        <v>245</v>
      </c>
      <c r="AK237" s="57"/>
      <c r="AL237" s="56"/>
      <c r="AM237" s="56"/>
      <c r="AN237" s="56"/>
      <c r="AO237" s="56"/>
      <c r="AP237" s="40"/>
      <c r="AQ237" s="56"/>
      <c r="AR237" s="57"/>
      <c r="AS237" s="56"/>
      <c r="AT237" s="56"/>
      <c r="AU237" s="56"/>
      <c r="AV237" s="48">
        <f t="shared" si="71"/>
        <v>20</v>
      </c>
      <c r="AW237" s="61">
        <v>20</v>
      </c>
      <c r="AX237" s="41">
        <f>AW237</f>
        <v>20</v>
      </c>
      <c r="AY237" s="69">
        <f>AW237</f>
        <v>20</v>
      </c>
      <c r="AZ237" s="56"/>
      <c r="BA237" s="56"/>
      <c r="BB237" s="56">
        <v>10</v>
      </c>
      <c r="BC237" s="56"/>
      <c r="BD237" s="56"/>
      <c r="BE237" s="56"/>
      <c r="BF237" s="39">
        <f t="shared" si="62"/>
        <v>245</v>
      </c>
      <c r="BG237" s="57">
        <f t="shared" si="63"/>
        <v>49</v>
      </c>
      <c r="BH237" s="71" t="s">
        <v>125</v>
      </c>
      <c r="BJ237" s="60"/>
      <c r="BK237" s="60"/>
    </row>
    <row r="238" spans="1:63" s="59" customFormat="1" ht="18" customHeight="1" x14ac:dyDescent="0.25">
      <c r="A238" s="35">
        <v>234</v>
      </c>
      <c r="B238" s="56" t="s">
        <v>1148</v>
      </c>
      <c r="C238" s="56" t="s">
        <v>1149</v>
      </c>
      <c r="D238" s="56" t="s">
        <v>1015</v>
      </c>
      <c r="E238" s="56" t="s">
        <v>986</v>
      </c>
      <c r="F238" s="56" t="s">
        <v>1150</v>
      </c>
      <c r="G238" s="56" t="s">
        <v>103</v>
      </c>
      <c r="H238" s="56" t="s">
        <v>455</v>
      </c>
      <c r="I238" s="56" t="s">
        <v>1151</v>
      </c>
      <c r="J238" s="35" t="s">
        <v>369</v>
      </c>
      <c r="K238" s="56" t="s">
        <v>99</v>
      </c>
      <c r="L238" s="37" t="s">
        <v>485</v>
      </c>
      <c r="M238" s="56" t="s">
        <v>120</v>
      </c>
      <c r="N238" s="56" t="s">
        <v>100</v>
      </c>
      <c r="O238" s="57">
        <v>30</v>
      </c>
      <c r="P238" s="57">
        <v>4.5999999999999996</v>
      </c>
      <c r="Q238" s="57">
        <v>4</v>
      </c>
      <c r="R238" s="57"/>
      <c r="S238" s="58">
        <f>O238*P238</f>
        <v>138</v>
      </c>
      <c r="T238" s="56">
        <v>4</v>
      </c>
      <c r="U238" s="56">
        <v>2</v>
      </c>
      <c r="V238" s="56"/>
      <c r="W238" s="56">
        <v>12</v>
      </c>
      <c r="X238" s="56"/>
      <c r="Y238" s="39">
        <f t="shared" si="57"/>
        <v>9.1999999999999993</v>
      </c>
      <c r="Z238" s="56">
        <v>2</v>
      </c>
      <c r="AA238" s="56"/>
      <c r="AB238" s="40">
        <f t="shared" si="58"/>
        <v>138</v>
      </c>
      <c r="AC238" s="40">
        <f t="shared" si="59"/>
        <v>30</v>
      </c>
      <c r="AD238" s="56" t="s">
        <v>100</v>
      </c>
      <c r="AE238" s="39">
        <f>AF238+AG238</f>
        <v>5.5</v>
      </c>
      <c r="AF238" s="39">
        <v>5.5</v>
      </c>
      <c r="AG238" s="40"/>
      <c r="AH238" s="58">
        <v>30</v>
      </c>
      <c r="AI238" s="40">
        <f t="shared" si="65"/>
        <v>165</v>
      </c>
      <c r="AJ238" s="40"/>
      <c r="AK238" s="57">
        <f>AE238*AH238-AJ238-AL238-AM238</f>
        <v>165</v>
      </c>
      <c r="AL238" s="56"/>
      <c r="AM238" s="56"/>
      <c r="AN238" s="56"/>
      <c r="AO238" s="56"/>
      <c r="AP238" s="40">
        <f>AQ238+AR238+AS238</f>
        <v>17</v>
      </c>
      <c r="AQ238" s="56"/>
      <c r="AR238" s="57">
        <v>17</v>
      </c>
      <c r="AS238" s="56"/>
      <c r="AT238" s="56"/>
      <c r="AU238" s="56"/>
      <c r="AV238" s="48">
        <f t="shared" si="71"/>
        <v>31</v>
      </c>
      <c r="AW238" s="56"/>
      <c r="AX238" s="41"/>
      <c r="AY238" s="69"/>
      <c r="AZ238" s="61">
        <v>31</v>
      </c>
      <c r="BA238" s="56"/>
      <c r="BB238" s="56">
        <v>9</v>
      </c>
      <c r="BC238" s="56"/>
      <c r="BD238" s="56"/>
      <c r="BE238" s="56"/>
      <c r="BF238" s="39">
        <f t="shared" si="62"/>
        <v>165</v>
      </c>
      <c r="BG238" s="57">
        <f t="shared" si="63"/>
        <v>30</v>
      </c>
      <c r="BH238" s="71" t="s">
        <v>125</v>
      </c>
      <c r="BJ238" s="60"/>
      <c r="BK238" s="60"/>
    </row>
    <row r="239" spans="1:63" s="59" customFormat="1" ht="18" customHeight="1" x14ac:dyDescent="0.25">
      <c r="A239" s="35">
        <v>235</v>
      </c>
      <c r="B239" s="56" t="s">
        <v>1152</v>
      </c>
      <c r="C239" s="56" t="s">
        <v>1153</v>
      </c>
      <c r="D239" s="56" t="s">
        <v>819</v>
      </c>
      <c r="E239" s="56" t="s">
        <v>986</v>
      </c>
      <c r="F239" s="56" t="s">
        <v>1154</v>
      </c>
      <c r="G239" s="56" t="s">
        <v>103</v>
      </c>
      <c r="H239" s="56" t="s">
        <v>455</v>
      </c>
      <c r="I239" s="56" t="s">
        <v>1155</v>
      </c>
      <c r="J239" s="35" t="s">
        <v>369</v>
      </c>
      <c r="K239" s="56" t="s">
        <v>99</v>
      </c>
      <c r="L239" s="37" t="s">
        <v>463</v>
      </c>
      <c r="M239" s="56">
        <v>13</v>
      </c>
      <c r="N239" s="56" t="s">
        <v>100</v>
      </c>
      <c r="O239" s="57">
        <v>13</v>
      </c>
      <c r="P239" s="57">
        <v>4.5999999999999996</v>
      </c>
      <c r="Q239" s="57">
        <v>3</v>
      </c>
      <c r="R239" s="57"/>
      <c r="S239" s="58">
        <f>O239*P239</f>
        <v>59.8</v>
      </c>
      <c r="T239" s="56">
        <v>4</v>
      </c>
      <c r="U239" s="56">
        <v>2</v>
      </c>
      <c r="V239" s="56"/>
      <c r="W239" s="56">
        <v>30</v>
      </c>
      <c r="X239" s="56"/>
      <c r="Y239" s="39">
        <f t="shared" si="57"/>
        <v>9.1999999999999993</v>
      </c>
      <c r="Z239" s="56">
        <v>2</v>
      </c>
      <c r="AA239" s="56"/>
      <c r="AB239" s="40">
        <f t="shared" si="58"/>
        <v>59.8</v>
      </c>
      <c r="AC239" s="40">
        <f t="shared" si="59"/>
        <v>13</v>
      </c>
      <c r="AD239" s="56" t="s">
        <v>100</v>
      </c>
      <c r="AE239" s="39">
        <f>AF239+AG239</f>
        <v>5.5</v>
      </c>
      <c r="AF239" s="39">
        <v>5.5</v>
      </c>
      <c r="AG239" s="40"/>
      <c r="AH239" s="58">
        <v>29.2</v>
      </c>
      <c r="AI239" s="40">
        <f t="shared" si="65"/>
        <v>160.6</v>
      </c>
      <c r="AJ239" s="40"/>
      <c r="AK239" s="57">
        <f>AE239*AH239-AJ239-AL239-AM239</f>
        <v>160.6</v>
      </c>
      <c r="AL239" s="56"/>
      <c r="AM239" s="56"/>
      <c r="AN239" s="56"/>
      <c r="AO239" s="56"/>
      <c r="AP239" s="40"/>
      <c r="AQ239" s="56"/>
      <c r="AR239" s="57"/>
      <c r="AS239" s="56"/>
      <c r="AT239" s="56"/>
      <c r="AU239" s="56"/>
      <c r="AV239" s="40">
        <f t="shared" si="71"/>
        <v>20.8</v>
      </c>
      <c r="AW239" s="56">
        <v>20.8</v>
      </c>
      <c r="AX239" s="41">
        <f>AW239</f>
        <v>20.8</v>
      </c>
      <c r="AY239" s="69">
        <f>AW239</f>
        <v>20.8</v>
      </c>
      <c r="AZ239" s="56"/>
      <c r="BA239" s="56"/>
      <c r="BB239" s="56"/>
      <c r="BC239" s="56"/>
      <c r="BD239" s="56"/>
      <c r="BE239" s="56"/>
      <c r="BF239" s="39">
        <f t="shared" si="62"/>
        <v>160.6</v>
      </c>
      <c r="BG239" s="57">
        <f t="shared" si="63"/>
        <v>29.2</v>
      </c>
      <c r="BH239" s="71" t="s">
        <v>125</v>
      </c>
      <c r="BJ239" s="60"/>
      <c r="BK239" s="60"/>
    </row>
    <row r="240" spans="1:63" s="59" customFormat="1" ht="18" customHeight="1" x14ac:dyDescent="0.25">
      <c r="A240" s="35">
        <v>236</v>
      </c>
      <c r="B240" s="56" t="s">
        <v>1156</v>
      </c>
      <c r="C240" s="56" t="s">
        <v>1157</v>
      </c>
      <c r="D240" s="56" t="s">
        <v>1158</v>
      </c>
      <c r="E240" s="56" t="s">
        <v>986</v>
      </c>
      <c r="F240" s="56" t="s">
        <v>1159</v>
      </c>
      <c r="G240" s="56" t="s">
        <v>103</v>
      </c>
      <c r="H240" s="56" t="s">
        <v>455</v>
      </c>
      <c r="I240" s="56" t="s">
        <v>241</v>
      </c>
      <c r="J240" s="56"/>
      <c r="K240" s="61" t="s">
        <v>99</v>
      </c>
      <c r="L240" s="36"/>
      <c r="M240" s="61" t="s">
        <v>1160</v>
      </c>
      <c r="N240" s="56" t="s">
        <v>100</v>
      </c>
      <c r="O240" s="62">
        <v>24</v>
      </c>
      <c r="P240" s="62">
        <v>4.5999999999999996</v>
      </c>
      <c r="Q240" s="62">
        <v>4</v>
      </c>
      <c r="R240" s="57"/>
      <c r="S240" s="63">
        <f t="shared" ref="S240:S266" si="72">O240*P240</f>
        <v>110.39999999999999</v>
      </c>
      <c r="T240" s="61">
        <v>4</v>
      </c>
      <c r="U240" s="56">
        <v>2</v>
      </c>
      <c r="V240" s="56"/>
      <c r="W240" s="56"/>
      <c r="X240" s="56"/>
      <c r="Y240" s="39">
        <f t="shared" si="57"/>
        <v>9.1999999999999993</v>
      </c>
      <c r="Z240" s="56">
        <v>2</v>
      </c>
      <c r="AA240" s="56"/>
      <c r="AB240" s="40">
        <f t="shared" si="58"/>
        <v>110.39999999999999</v>
      </c>
      <c r="AC240" s="40">
        <f t="shared" si="59"/>
        <v>24</v>
      </c>
      <c r="AD240" s="56" t="s">
        <v>100</v>
      </c>
      <c r="AE240" s="39">
        <f>AF240+AG240</f>
        <v>5</v>
      </c>
      <c r="AF240" s="39">
        <v>5</v>
      </c>
      <c r="AG240" s="40"/>
      <c r="AH240" s="63">
        <v>41</v>
      </c>
      <c r="AI240" s="40">
        <f t="shared" si="65"/>
        <v>205</v>
      </c>
      <c r="AJ240" s="40"/>
      <c r="AK240" s="57">
        <f>AE240*AH240-AJ240-AL240-AM240</f>
        <v>205</v>
      </c>
      <c r="AL240" s="56"/>
      <c r="AM240" s="56"/>
      <c r="AN240" s="56"/>
      <c r="AO240" s="56"/>
      <c r="AP240" s="48">
        <f t="shared" ref="AP240:AP250" si="73">AQ240+AR240+AS240</f>
        <v>43</v>
      </c>
      <c r="AQ240" s="56"/>
      <c r="AR240" s="62">
        <v>43</v>
      </c>
      <c r="AS240" s="56"/>
      <c r="AT240" s="56"/>
      <c r="AU240" s="56"/>
      <c r="AV240" s="41">
        <f t="shared" si="71"/>
        <v>32</v>
      </c>
      <c r="AW240" s="58">
        <v>32</v>
      </c>
      <c r="AX240" s="41">
        <f>AW240</f>
        <v>32</v>
      </c>
      <c r="AY240" s="69">
        <f>AW240</f>
        <v>32</v>
      </c>
      <c r="AZ240" s="56"/>
      <c r="BA240" s="56"/>
      <c r="BB240" s="61">
        <v>22</v>
      </c>
      <c r="BC240" s="56"/>
      <c r="BD240" s="56"/>
      <c r="BE240" s="56"/>
      <c r="BF240" s="39">
        <f t="shared" si="62"/>
        <v>205</v>
      </c>
      <c r="BG240" s="57">
        <f t="shared" si="63"/>
        <v>41</v>
      </c>
      <c r="BH240" s="71" t="s">
        <v>125</v>
      </c>
      <c r="BJ240" s="60"/>
      <c r="BK240" s="60"/>
    </row>
    <row r="241" spans="1:68" ht="18" customHeight="1" x14ac:dyDescent="0.25">
      <c r="A241" s="79">
        <v>237</v>
      </c>
      <c r="B241" s="50" t="s">
        <v>1161</v>
      </c>
      <c r="C241" s="50" t="s">
        <v>1162</v>
      </c>
      <c r="D241" s="56" t="s">
        <v>1163</v>
      </c>
      <c r="E241" s="50" t="s">
        <v>1164</v>
      </c>
      <c r="F241" s="50" t="s">
        <v>1165</v>
      </c>
      <c r="G241" s="50" t="s">
        <v>103</v>
      </c>
      <c r="H241" s="56" t="s">
        <v>455</v>
      </c>
      <c r="I241" s="50" t="s">
        <v>143</v>
      </c>
      <c r="J241" s="50"/>
      <c r="K241" s="56" t="s">
        <v>105</v>
      </c>
      <c r="L241" s="50"/>
      <c r="M241" s="50" t="s">
        <v>144</v>
      </c>
      <c r="N241" s="50" t="s">
        <v>100</v>
      </c>
      <c r="O241" s="51">
        <v>25</v>
      </c>
      <c r="P241" s="67">
        <v>2.6</v>
      </c>
      <c r="Q241" s="51">
        <v>2.2999999999999998</v>
      </c>
      <c r="R241" s="51"/>
      <c r="S241" s="70">
        <f t="shared" si="72"/>
        <v>65</v>
      </c>
      <c r="T241" s="69"/>
      <c r="U241" s="69">
        <v>2</v>
      </c>
      <c r="V241" s="68"/>
      <c r="W241" s="68"/>
      <c r="X241" s="69"/>
      <c r="Y241" s="39">
        <f t="shared" si="57"/>
        <v>5.2</v>
      </c>
      <c r="Z241" s="69">
        <v>2</v>
      </c>
      <c r="AA241" s="68">
        <v>5.31</v>
      </c>
      <c r="AB241" s="69">
        <f t="shared" si="58"/>
        <v>65</v>
      </c>
      <c r="AC241" s="69">
        <f t="shared" si="59"/>
        <v>25</v>
      </c>
      <c r="AD241" s="68" t="s">
        <v>100</v>
      </c>
      <c r="AE241" s="68">
        <v>2.6</v>
      </c>
      <c r="AF241" s="68">
        <v>2.6</v>
      </c>
      <c r="AG241" s="68"/>
      <c r="AH241" s="69">
        <v>60</v>
      </c>
      <c r="AI241" s="40">
        <f t="shared" si="65"/>
        <v>156</v>
      </c>
      <c r="AJ241" s="70"/>
      <c r="AK241" s="68">
        <f>AE241*AH241</f>
        <v>156</v>
      </c>
      <c r="AL241" s="69"/>
      <c r="AM241" s="69"/>
      <c r="AN241" s="69"/>
      <c r="AO241" s="69"/>
      <c r="AP241" s="69">
        <f t="shared" si="73"/>
        <v>34</v>
      </c>
      <c r="AQ241" s="69">
        <v>34</v>
      </c>
      <c r="AR241" s="68"/>
      <c r="AS241" s="68"/>
      <c r="AT241" s="69"/>
      <c r="AU241" s="68"/>
      <c r="AV241" s="70">
        <f t="shared" si="71"/>
        <v>60</v>
      </c>
      <c r="AW241" s="70">
        <v>60</v>
      </c>
      <c r="AX241" s="41">
        <f>AW241</f>
        <v>60</v>
      </c>
      <c r="AY241" s="69">
        <f>AW241</f>
        <v>60</v>
      </c>
      <c r="AZ241" s="69"/>
      <c r="BA241" s="69"/>
      <c r="BB241" s="68"/>
      <c r="BC241" s="68"/>
      <c r="BD241" s="69"/>
      <c r="BE241" s="68"/>
      <c r="BF241" s="39">
        <f t="shared" si="62"/>
        <v>156</v>
      </c>
      <c r="BG241" s="68">
        <f t="shared" si="63"/>
        <v>60</v>
      </c>
      <c r="BH241" s="71" t="s">
        <v>125</v>
      </c>
      <c r="BI241" s="28"/>
      <c r="BJ241" s="60"/>
      <c r="BK241" s="60"/>
      <c r="BL241" s="28"/>
      <c r="BM241" s="28"/>
      <c r="BO241" s="28"/>
      <c r="BP241" s="28"/>
    </row>
    <row r="242" spans="1:68" ht="18" customHeight="1" x14ac:dyDescent="0.25">
      <c r="A242" s="79">
        <v>238</v>
      </c>
      <c r="B242" s="50" t="s">
        <v>1166</v>
      </c>
      <c r="C242" s="50" t="s">
        <v>1167</v>
      </c>
      <c r="D242" s="56" t="s">
        <v>1168</v>
      </c>
      <c r="E242" s="50" t="s">
        <v>1164</v>
      </c>
      <c r="F242" s="50" t="s">
        <v>1169</v>
      </c>
      <c r="G242" s="50" t="s">
        <v>103</v>
      </c>
      <c r="H242" s="56" t="s">
        <v>455</v>
      </c>
      <c r="I242" s="50" t="s">
        <v>143</v>
      </c>
      <c r="J242" s="35" t="s">
        <v>1059</v>
      </c>
      <c r="K242" s="56" t="s">
        <v>115</v>
      </c>
      <c r="L242" s="37" t="s">
        <v>1170</v>
      </c>
      <c r="M242" s="50" t="s">
        <v>1171</v>
      </c>
      <c r="N242" s="50" t="s">
        <v>100</v>
      </c>
      <c r="O242" s="51">
        <v>27</v>
      </c>
      <c r="P242" s="67">
        <v>5.6</v>
      </c>
      <c r="Q242" s="51">
        <v>5</v>
      </c>
      <c r="R242" s="51"/>
      <c r="S242" s="70">
        <f t="shared" si="72"/>
        <v>151.19999999999999</v>
      </c>
      <c r="T242" s="69">
        <v>4</v>
      </c>
      <c r="U242" s="69">
        <v>2</v>
      </c>
      <c r="V242" s="69">
        <v>18</v>
      </c>
      <c r="W242" s="68"/>
      <c r="X242" s="69"/>
      <c r="Y242" s="39">
        <f t="shared" si="57"/>
        <v>11.2</v>
      </c>
      <c r="Z242" s="69">
        <v>2</v>
      </c>
      <c r="AA242" s="68">
        <v>5</v>
      </c>
      <c r="AB242" s="69">
        <f t="shared" si="58"/>
        <v>151.19999999999999</v>
      </c>
      <c r="AC242" s="69">
        <f t="shared" si="59"/>
        <v>27</v>
      </c>
      <c r="AD242" s="68" t="s">
        <v>101</v>
      </c>
      <c r="AE242" s="68">
        <v>5.6</v>
      </c>
      <c r="AF242" s="68">
        <v>5.6</v>
      </c>
      <c r="AG242" s="68"/>
      <c r="AH242" s="69">
        <v>77</v>
      </c>
      <c r="AI242" s="40">
        <f t="shared" si="65"/>
        <v>431.2</v>
      </c>
      <c r="AJ242" s="68">
        <f>AE242*AH242-AK242-AL242-AM242</f>
        <v>431.2</v>
      </c>
      <c r="AK242" s="68"/>
      <c r="AL242" s="69"/>
      <c r="AM242" s="69"/>
      <c r="AN242" s="69"/>
      <c r="AO242" s="69"/>
      <c r="AP242" s="69">
        <f t="shared" si="73"/>
        <v>125</v>
      </c>
      <c r="AQ242" s="69">
        <v>125</v>
      </c>
      <c r="AR242" s="68"/>
      <c r="AS242" s="68"/>
      <c r="AT242" s="69"/>
      <c r="AU242" s="68"/>
      <c r="AV242" s="91">
        <f t="shared" si="71"/>
        <v>80</v>
      </c>
      <c r="AW242" s="70"/>
      <c r="AX242" s="41"/>
      <c r="AY242" s="69"/>
      <c r="AZ242" s="69"/>
      <c r="BA242" s="75">
        <v>80</v>
      </c>
      <c r="BB242" s="68"/>
      <c r="BC242" s="68"/>
      <c r="BD242" s="69"/>
      <c r="BE242" s="68"/>
      <c r="BF242" s="39">
        <f t="shared" si="62"/>
        <v>431.2</v>
      </c>
      <c r="BG242" s="68">
        <f t="shared" si="63"/>
        <v>77</v>
      </c>
      <c r="BH242" s="71" t="s">
        <v>125</v>
      </c>
      <c r="BI242" s="28"/>
      <c r="BJ242" s="60"/>
      <c r="BK242" s="60"/>
      <c r="BL242" s="28"/>
      <c r="BM242" s="28"/>
      <c r="BO242" s="28"/>
      <c r="BP242" s="28"/>
    </row>
    <row r="243" spans="1:68" ht="18" customHeight="1" x14ac:dyDescent="0.25">
      <c r="A243" s="79">
        <v>239</v>
      </c>
      <c r="B243" s="50" t="s">
        <v>1172</v>
      </c>
      <c r="C243" s="50" t="s">
        <v>1173</v>
      </c>
      <c r="D243" s="56" t="s">
        <v>1174</v>
      </c>
      <c r="E243" s="50" t="s">
        <v>1164</v>
      </c>
      <c r="F243" s="50" t="s">
        <v>1175</v>
      </c>
      <c r="G243" s="50" t="s">
        <v>103</v>
      </c>
      <c r="H243" s="56" t="s">
        <v>455</v>
      </c>
      <c r="I243" s="50" t="s">
        <v>143</v>
      </c>
      <c r="J243" s="35"/>
      <c r="K243" s="56" t="s">
        <v>105</v>
      </c>
      <c r="L243" s="37"/>
      <c r="M243" s="50" t="s">
        <v>1176</v>
      </c>
      <c r="N243" s="50" t="s">
        <v>101</v>
      </c>
      <c r="O243" s="51">
        <v>27.6</v>
      </c>
      <c r="P243" s="67">
        <v>4.4000000000000004</v>
      </c>
      <c r="Q243" s="51">
        <v>4</v>
      </c>
      <c r="R243" s="51"/>
      <c r="S243" s="70">
        <f t="shared" si="72"/>
        <v>121.44000000000001</v>
      </c>
      <c r="T243" s="69"/>
      <c r="U243" s="69">
        <v>2</v>
      </c>
      <c r="V243" s="68"/>
      <c r="W243" s="68"/>
      <c r="X243" s="69"/>
      <c r="Y243" s="39">
        <f t="shared" si="57"/>
        <v>8.8000000000000007</v>
      </c>
      <c r="Z243" s="69">
        <v>2</v>
      </c>
      <c r="AA243" s="68">
        <v>8.9600000000000009</v>
      </c>
      <c r="AB243" s="69">
        <f t="shared" si="58"/>
        <v>121.44000000000001</v>
      </c>
      <c r="AC243" s="69">
        <f t="shared" si="59"/>
        <v>27.6</v>
      </c>
      <c r="AD243" s="68" t="s">
        <v>101</v>
      </c>
      <c r="AE243" s="68">
        <v>9.6</v>
      </c>
      <c r="AF243" s="68">
        <v>9.6</v>
      </c>
      <c r="AG243" s="68"/>
      <c r="AH243" s="69">
        <v>90</v>
      </c>
      <c r="AI243" s="40">
        <f t="shared" si="65"/>
        <v>864</v>
      </c>
      <c r="AJ243" s="68">
        <f>AE243*AH243-AK243-AL243-AM243</f>
        <v>864</v>
      </c>
      <c r="AK243" s="68"/>
      <c r="AL243" s="69"/>
      <c r="AM243" s="69"/>
      <c r="AN243" s="69"/>
      <c r="AO243" s="69"/>
      <c r="AP243" s="69">
        <f t="shared" si="73"/>
        <v>140</v>
      </c>
      <c r="AQ243" s="69">
        <v>120</v>
      </c>
      <c r="AR243" s="68">
        <v>20</v>
      </c>
      <c r="AS243" s="68"/>
      <c r="AT243" s="69"/>
      <c r="AU243" s="68"/>
      <c r="AV243" s="91">
        <f t="shared" si="71"/>
        <v>103</v>
      </c>
      <c r="AW243" s="70">
        <v>60</v>
      </c>
      <c r="AX243" s="41">
        <f>AW243</f>
        <v>60</v>
      </c>
      <c r="AY243" s="69">
        <f>AW243</f>
        <v>60</v>
      </c>
      <c r="AZ243" s="69"/>
      <c r="BA243" s="75">
        <v>43</v>
      </c>
      <c r="BB243" s="61">
        <v>4</v>
      </c>
      <c r="BC243" s="68"/>
      <c r="BD243" s="69"/>
      <c r="BE243" s="68"/>
      <c r="BF243" s="39">
        <f t="shared" si="62"/>
        <v>864</v>
      </c>
      <c r="BG243" s="68">
        <f t="shared" si="63"/>
        <v>90</v>
      </c>
      <c r="BH243" s="71" t="s">
        <v>125</v>
      </c>
      <c r="BI243" s="28"/>
      <c r="BJ243" s="60"/>
      <c r="BK243" s="60"/>
      <c r="BL243" s="28"/>
      <c r="BM243" s="28"/>
      <c r="BO243" s="28"/>
      <c r="BP243" s="28"/>
    </row>
    <row r="244" spans="1:68" ht="18" customHeight="1" x14ac:dyDescent="0.25">
      <c r="A244" s="79">
        <v>240</v>
      </c>
      <c r="B244" s="50" t="s">
        <v>1177</v>
      </c>
      <c r="C244" s="50" t="s">
        <v>1178</v>
      </c>
      <c r="D244" s="56" t="s">
        <v>1179</v>
      </c>
      <c r="E244" s="50" t="s">
        <v>1164</v>
      </c>
      <c r="F244" s="50" t="s">
        <v>1180</v>
      </c>
      <c r="G244" s="50" t="s">
        <v>103</v>
      </c>
      <c r="H244" s="56" t="s">
        <v>455</v>
      </c>
      <c r="I244" s="50" t="s">
        <v>143</v>
      </c>
      <c r="J244" s="35" t="s">
        <v>369</v>
      </c>
      <c r="K244" s="56" t="s">
        <v>200</v>
      </c>
      <c r="L244" s="37" t="s">
        <v>1181</v>
      </c>
      <c r="M244" s="50" t="s">
        <v>146</v>
      </c>
      <c r="N244" s="50" t="s">
        <v>100</v>
      </c>
      <c r="O244" s="51">
        <v>31</v>
      </c>
      <c r="P244" s="67">
        <v>5.6</v>
      </c>
      <c r="Q244" s="51">
        <v>5</v>
      </c>
      <c r="R244" s="51"/>
      <c r="S244" s="70">
        <f t="shared" si="72"/>
        <v>173.6</v>
      </c>
      <c r="T244" s="69">
        <v>4</v>
      </c>
      <c r="U244" s="69">
        <v>2</v>
      </c>
      <c r="V244" s="69">
        <v>18</v>
      </c>
      <c r="W244" s="68"/>
      <c r="X244" s="69"/>
      <c r="Y244" s="39">
        <f t="shared" si="57"/>
        <v>11.2</v>
      </c>
      <c r="Z244" s="69">
        <v>2</v>
      </c>
      <c r="AA244" s="68">
        <v>4.8</v>
      </c>
      <c r="AB244" s="69">
        <f t="shared" si="58"/>
        <v>173.6</v>
      </c>
      <c r="AC244" s="69">
        <f t="shared" si="59"/>
        <v>31</v>
      </c>
      <c r="AD244" s="68" t="s">
        <v>101</v>
      </c>
      <c r="AE244" s="68">
        <v>5.6</v>
      </c>
      <c r="AF244" s="68">
        <v>5.6</v>
      </c>
      <c r="AG244" s="68"/>
      <c r="AH244" s="75">
        <v>34</v>
      </c>
      <c r="AI244" s="48">
        <f t="shared" si="65"/>
        <v>190.39999999999998</v>
      </c>
      <c r="AJ244" s="68">
        <f>AE244*AH244-AK244-AL244-AM244</f>
        <v>190.39999999999998</v>
      </c>
      <c r="AK244" s="68"/>
      <c r="AL244" s="69"/>
      <c r="AM244" s="69"/>
      <c r="AN244" s="56"/>
      <c r="AO244" s="56"/>
      <c r="AP244" s="75">
        <f t="shared" si="73"/>
        <v>60</v>
      </c>
      <c r="AQ244" s="69"/>
      <c r="AR244" s="92">
        <v>60</v>
      </c>
      <c r="AS244" s="68"/>
      <c r="AT244" s="69"/>
      <c r="AU244" s="68"/>
      <c r="AV244" s="91">
        <f t="shared" si="71"/>
        <v>60</v>
      </c>
      <c r="AW244" s="70"/>
      <c r="AX244" s="41"/>
      <c r="AY244" s="69"/>
      <c r="AZ244" s="69"/>
      <c r="BA244" s="75">
        <v>60</v>
      </c>
      <c r="BB244" s="61">
        <v>4</v>
      </c>
      <c r="BC244" s="68"/>
      <c r="BD244" s="69"/>
      <c r="BE244" s="68"/>
      <c r="BF244" s="39">
        <f t="shared" si="62"/>
        <v>190.39999999999998</v>
      </c>
      <c r="BG244" s="68">
        <f t="shared" si="63"/>
        <v>34</v>
      </c>
      <c r="BH244" s="71" t="s">
        <v>125</v>
      </c>
      <c r="BI244" s="28"/>
      <c r="BJ244" s="60"/>
      <c r="BK244" s="60"/>
      <c r="BL244" s="28"/>
      <c r="BM244" s="28"/>
      <c r="BO244" s="28"/>
      <c r="BP244" s="28"/>
    </row>
    <row r="245" spans="1:68" ht="18" customHeight="1" x14ac:dyDescent="0.25">
      <c r="A245" s="79">
        <v>241</v>
      </c>
      <c r="B245" s="50" t="s">
        <v>1182</v>
      </c>
      <c r="C245" s="50" t="s">
        <v>1183</v>
      </c>
      <c r="D245" s="56" t="s">
        <v>1179</v>
      </c>
      <c r="E245" s="50" t="s">
        <v>1164</v>
      </c>
      <c r="F245" s="50" t="s">
        <v>1184</v>
      </c>
      <c r="G245" s="50" t="s">
        <v>103</v>
      </c>
      <c r="H245" s="56" t="s">
        <v>455</v>
      </c>
      <c r="I245" s="50" t="s">
        <v>143</v>
      </c>
      <c r="J245" s="35" t="s">
        <v>369</v>
      </c>
      <c r="K245" s="56" t="s">
        <v>200</v>
      </c>
      <c r="L245" s="37" t="s">
        <v>1181</v>
      </c>
      <c r="M245" s="50" t="s">
        <v>127</v>
      </c>
      <c r="N245" s="50" t="s">
        <v>100</v>
      </c>
      <c r="O245" s="51">
        <v>33</v>
      </c>
      <c r="P245" s="67">
        <v>3.3</v>
      </c>
      <c r="Q245" s="51">
        <v>2.6</v>
      </c>
      <c r="R245" s="51"/>
      <c r="S245" s="70">
        <f t="shared" si="72"/>
        <v>108.89999999999999</v>
      </c>
      <c r="T245" s="69">
        <v>4</v>
      </c>
      <c r="U245" s="69">
        <v>2</v>
      </c>
      <c r="V245" s="69">
        <v>10</v>
      </c>
      <c r="W245" s="68"/>
      <c r="X245" s="69"/>
      <c r="Y245" s="39">
        <f t="shared" si="57"/>
        <v>6.6</v>
      </c>
      <c r="Z245" s="69">
        <v>2</v>
      </c>
      <c r="AA245" s="68">
        <v>7.53</v>
      </c>
      <c r="AB245" s="69">
        <f t="shared" si="58"/>
        <v>108.89999999999999</v>
      </c>
      <c r="AC245" s="69">
        <f t="shared" si="59"/>
        <v>33</v>
      </c>
      <c r="AD245" s="68" t="s">
        <v>100</v>
      </c>
      <c r="AE245" s="68">
        <v>3.3</v>
      </c>
      <c r="AF245" s="68">
        <v>3.3</v>
      </c>
      <c r="AG245" s="68"/>
      <c r="AH245" s="75">
        <v>50</v>
      </c>
      <c r="AI245" s="48">
        <f t="shared" si="65"/>
        <v>165</v>
      </c>
      <c r="AJ245" s="70"/>
      <c r="AK245" s="68">
        <f>AE245*AH245</f>
        <v>165</v>
      </c>
      <c r="AL245" s="69"/>
      <c r="AM245" s="69"/>
      <c r="AN245" s="69"/>
      <c r="AO245" s="69"/>
      <c r="AP245" s="69">
        <f t="shared" si="73"/>
        <v>60</v>
      </c>
      <c r="AQ245" s="69">
        <v>60</v>
      </c>
      <c r="AR245" s="68"/>
      <c r="AS245" s="68"/>
      <c r="AT245" s="69"/>
      <c r="AU245" s="68"/>
      <c r="AV245" s="91">
        <f t="shared" si="71"/>
        <v>34.4</v>
      </c>
      <c r="AW245" s="91">
        <v>14.4</v>
      </c>
      <c r="AX245" s="41">
        <f>AW245</f>
        <v>14.4</v>
      </c>
      <c r="AY245" s="69">
        <f>AW245</f>
        <v>14.4</v>
      </c>
      <c r="AZ245" s="69"/>
      <c r="BA245" s="75">
        <v>20</v>
      </c>
      <c r="BB245" s="68"/>
      <c r="BC245" s="68"/>
      <c r="BD245" s="69"/>
      <c r="BE245" s="68"/>
      <c r="BF245" s="39">
        <f t="shared" si="62"/>
        <v>165</v>
      </c>
      <c r="BG245" s="68">
        <f t="shared" si="63"/>
        <v>50</v>
      </c>
      <c r="BH245" s="71" t="s">
        <v>125</v>
      </c>
      <c r="BI245" s="28"/>
      <c r="BJ245" s="60"/>
      <c r="BK245" s="60"/>
      <c r="BL245" s="28"/>
      <c r="BM245" s="28"/>
      <c r="BO245" s="28"/>
      <c r="BP245" s="28"/>
    </row>
    <row r="246" spans="1:68" ht="18" customHeight="1" x14ac:dyDescent="0.25">
      <c r="A246" s="79">
        <v>242</v>
      </c>
      <c r="B246" s="50" t="s">
        <v>1185</v>
      </c>
      <c r="C246" s="50" t="s">
        <v>1186</v>
      </c>
      <c r="D246" s="56" t="s">
        <v>1179</v>
      </c>
      <c r="E246" s="50" t="s">
        <v>1164</v>
      </c>
      <c r="F246" s="50" t="s">
        <v>1187</v>
      </c>
      <c r="G246" s="50" t="s">
        <v>103</v>
      </c>
      <c r="H246" s="56" t="s">
        <v>455</v>
      </c>
      <c r="I246" s="50" t="s">
        <v>143</v>
      </c>
      <c r="J246" s="35" t="s">
        <v>369</v>
      </c>
      <c r="K246" s="56" t="s">
        <v>200</v>
      </c>
      <c r="L246" s="37" t="s">
        <v>1181</v>
      </c>
      <c r="M246" s="50" t="s">
        <v>1188</v>
      </c>
      <c r="N246" s="50" t="s">
        <v>100</v>
      </c>
      <c r="O246" s="51">
        <v>29</v>
      </c>
      <c r="P246" s="67">
        <v>3.3</v>
      </c>
      <c r="Q246" s="51">
        <v>2.6</v>
      </c>
      <c r="R246" s="51"/>
      <c r="S246" s="70">
        <f t="shared" si="72"/>
        <v>95.699999999999989</v>
      </c>
      <c r="T246" s="69">
        <v>4</v>
      </c>
      <c r="U246" s="69">
        <v>2</v>
      </c>
      <c r="V246" s="69">
        <v>10</v>
      </c>
      <c r="W246" s="68"/>
      <c r="X246" s="69"/>
      <c r="Y246" s="39">
        <f t="shared" si="57"/>
        <v>6.6</v>
      </c>
      <c r="Z246" s="69">
        <v>2</v>
      </c>
      <c r="AA246" s="68">
        <v>6.53</v>
      </c>
      <c r="AB246" s="69">
        <f t="shared" si="58"/>
        <v>95.699999999999989</v>
      </c>
      <c r="AC246" s="69">
        <f t="shared" si="59"/>
        <v>29</v>
      </c>
      <c r="AD246" s="68" t="s">
        <v>100</v>
      </c>
      <c r="AE246" s="68">
        <v>3.3</v>
      </c>
      <c r="AF246" s="68">
        <v>3.3</v>
      </c>
      <c r="AG246" s="68"/>
      <c r="AH246" s="69">
        <v>60</v>
      </c>
      <c r="AI246" s="40">
        <f t="shared" si="65"/>
        <v>198</v>
      </c>
      <c r="AJ246" s="70"/>
      <c r="AK246" s="68">
        <f>AE246*AH246</f>
        <v>198</v>
      </c>
      <c r="AL246" s="69"/>
      <c r="AM246" s="69"/>
      <c r="AN246" s="69"/>
      <c r="AO246" s="69"/>
      <c r="AP246" s="69">
        <f t="shared" si="73"/>
        <v>10</v>
      </c>
      <c r="AQ246" s="69">
        <v>10</v>
      </c>
      <c r="AR246" s="68"/>
      <c r="AS246" s="68"/>
      <c r="AT246" s="69"/>
      <c r="AU246" s="68"/>
      <c r="AV246" s="91">
        <f t="shared" si="71"/>
        <v>23</v>
      </c>
      <c r="AW246" s="91">
        <v>18</v>
      </c>
      <c r="AX246" s="41">
        <f>AW246</f>
        <v>18</v>
      </c>
      <c r="AY246" s="69">
        <f>AW246</f>
        <v>18</v>
      </c>
      <c r="AZ246" s="69">
        <v>5</v>
      </c>
      <c r="BA246" s="69"/>
      <c r="BB246" s="68"/>
      <c r="BC246" s="68"/>
      <c r="BD246" s="69"/>
      <c r="BE246" s="68"/>
      <c r="BF246" s="39">
        <f t="shared" si="62"/>
        <v>198</v>
      </c>
      <c r="BG246" s="68">
        <f t="shared" si="63"/>
        <v>60</v>
      </c>
      <c r="BH246" s="71" t="s">
        <v>125</v>
      </c>
      <c r="BI246" s="28"/>
      <c r="BJ246" s="60"/>
      <c r="BK246" s="60"/>
      <c r="BL246" s="28"/>
      <c r="BM246" s="28"/>
      <c r="BO246" s="28"/>
      <c r="BP246" s="28"/>
    </row>
    <row r="247" spans="1:68" ht="18" customHeight="1" x14ac:dyDescent="0.25">
      <c r="A247" s="79">
        <v>243</v>
      </c>
      <c r="B247" s="50" t="s">
        <v>1189</v>
      </c>
      <c r="C247" s="50" t="s">
        <v>1190</v>
      </c>
      <c r="D247" s="56" t="s">
        <v>1191</v>
      </c>
      <c r="E247" s="50" t="s">
        <v>1164</v>
      </c>
      <c r="F247" s="50" t="s">
        <v>1192</v>
      </c>
      <c r="G247" s="50" t="s">
        <v>103</v>
      </c>
      <c r="H247" s="56" t="s">
        <v>455</v>
      </c>
      <c r="I247" s="50" t="s">
        <v>1193</v>
      </c>
      <c r="J247" s="35" t="s">
        <v>1059</v>
      </c>
      <c r="K247" s="56" t="s">
        <v>115</v>
      </c>
      <c r="L247" s="37" t="s">
        <v>1170</v>
      </c>
      <c r="M247" s="50" t="s">
        <v>1194</v>
      </c>
      <c r="N247" s="50" t="s">
        <v>100</v>
      </c>
      <c r="O247" s="51">
        <v>38</v>
      </c>
      <c r="P247" s="67">
        <v>5.6</v>
      </c>
      <c r="Q247" s="51">
        <v>5</v>
      </c>
      <c r="R247" s="51"/>
      <c r="S247" s="70">
        <f t="shared" si="72"/>
        <v>212.79999999999998</v>
      </c>
      <c r="T247" s="69">
        <v>4</v>
      </c>
      <c r="U247" s="69">
        <v>2</v>
      </c>
      <c r="V247" s="68"/>
      <c r="W247" s="68"/>
      <c r="X247" s="69"/>
      <c r="Y247" s="39">
        <f t="shared" si="57"/>
        <v>11.2</v>
      </c>
      <c r="Z247" s="69">
        <v>2</v>
      </c>
      <c r="AA247" s="68">
        <v>13.01</v>
      </c>
      <c r="AB247" s="69">
        <f t="shared" si="58"/>
        <v>212.79999999999998</v>
      </c>
      <c r="AC247" s="69">
        <f t="shared" si="59"/>
        <v>38</v>
      </c>
      <c r="AD247" s="68" t="s">
        <v>101</v>
      </c>
      <c r="AE247" s="68">
        <v>5.6</v>
      </c>
      <c r="AF247" s="68">
        <v>5.6</v>
      </c>
      <c r="AG247" s="68"/>
      <c r="AH247" s="69">
        <v>110</v>
      </c>
      <c r="AI247" s="40">
        <f t="shared" si="65"/>
        <v>616</v>
      </c>
      <c r="AJ247" s="68">
        <f>AE247*AH247-AK247-AL247-AM247</f>
        <v>616</v>
      </c>
      <c r="AK247" s="68"/>
      <c r="AL247" s="69"/>
      <c r="AM247" s="69"/>
      <c r="AN247" s="69"/>
      <c r="AO247" s="69"/>
      <c r="AP247" s="69">
        <f t="shared" si="73"/>
        <v>130</v>
      </c>
      <c r="AQ247" s="69">
        <v>130</v>
      </c>
      <c r="AR247" s="68"/>
      <c r="AS247" s="68"/>
      <c r="AT247" s="69"/>
      <c r="AU247" s="68"/>
      <c r="AV247" s="70">
        <f t="shared" si="71"/>
        <v>160</v>
      </c>
      <c r="AW247" s="70"/>
      <c r="AX247" s="41"/>
      <c r="AY247" s="69"/>
      <c r="AZ247" s="69"/>
      <c r="BA247" s="69">
        <v>160</v>
      </c>
      <c r="BB247" s="68"/>
      <c r="BC247" s="68"/>
      <c r="BD247" s="69"/>
      <c r="BE247" s="68"/>
      <c r="BF247" s="39">
        <f t="shared" si="62"/>
        <v>616</v>
      </c>
      <c r="BG247" s="68">
        <f t="shared" si="63"/>
        <v>110</v>
      </c>
      <c r="BH247" s="71" t="s">
        <v>125</v>
      </c>
      <c r="BI247" s="28"/>
      <c r="BJ247" s="60"/>
      <c r="BK247" s="60"/>
      <c r="BL247" s="28"/>
      <c r="BM247" s="28"/>
      <c r="BO247" s="28"/>
      <c r="BP247" s="28"/>
    </row>
    <row r="248" spans="1:68" ht="18" customHeight="1" x14ac:dyDescent="0.25">
      <c r="A248" s="79">
        <v>244</v>
      </c>
      <c r="B248" s="50" t="s">
        <v>1195</v>
      </c>
      <c r="C248" s="50" t="s">
        <v>1196</v>
      </c>
      <c r="D248" s="56" t="s">
        <v>1191</v>
      </c>
      <c r="E248" s="50" t="s">
        <v>1164</v>
      </c>
      <c r="F248" s="50" t="s">
        <v>1197</v>
      </c>
      <c r="G248" s="50" t="s">
        <v>103</v>
      </c>
      <c r="H248" s="56" t="s">
        <v>455</v>
      </c>
      <c r="I248" s="50" t="s">
        <v>1193</v>
      </c>
      <c r="J248" s="35"/>
      <c r="K248" s="56" t="s">
        <v>105</v>
      </c>
      <c r="L248" s="37"/>
      <c r="M248" s="50" t="s">
        <v>1198</v>
      </c>
      <c r="N248" s="50" t="s">
        <v>100</v>
      </c>
      <c r="O248" s="51">
        <v>27</v>
      </c>
      <c r="P248" s="67">
        <v>4.3499999999999996</v>
      </c>
      <c r="Q248" s="51">
        <v>4</v>
      </c>
      <c r="R248" s="51"/>
      <c r="S248" s="70">
        <f t="shared" si="72"/>
        <v>117.44999999999999</v>
      </c>
      <c r="T248" s="69"/>
      <c r="U248" s="69">
        <v>2</v>
      </c>
      <c r="V248" s="69">
        <v>14</v>
      </c>
      <c r="W248" s="68"/>
      <c r="X248" s="69"/>
      <c r="Y248" s="39">
        <f t="shared" si="57"/>
        <v>8.6999999999999993</v>
      </c>
      <c r="Z248" s="69">
        <v>2</v>
      </c>
      <c r="AA248" s="68">
        <v>8.66</v>
      </c>
      <c r="AB248" s="69">
        <f t="shared" si="58"/>
        <v>117.44999999999999</v>
      </c>
      <c r="AC248" s="69">
        <f t="shared" si="59"/>
        <v>27</v>
      </c>
      <c r="AD248" s="68" t="s">
        <v>100</v>
      </c>
      <c r="AE248" s="68">
        <v>4.3499999999999996</v>
      </c>
      <c r="AF248" s="68">
        <v>4.3499999999999996</v>
      </c>
      <c r="AG248" s="68"/>
      <c r="AH248" s="69">
        <v>80</v>
      </c>
      <c r="AI248" s="40">
        <f t="shared" si="65"/>
        <v>348</v>
      </c>
      <c r="AJ248" s="70"/>
      <c r="AK248" s="68">
        <f>AE248*AH248</f>
        <v>348</v>
      </c>
      <c r="AL248" s="69"/>
      <c r="AM248" s="69"/>
      <c r="AN248" s="69"/>
      <c r="AO248" s="69"/>
      <c r="AP248" s="69">
        <f t="shared" si="73"/>
        <v>10</v>
      </c>
      <c r="AQ248" s="69">
        <v>10</v>
      </c>
      <c r="AR248" s="68"/>
      <c r="AS248" s="68"/>
      <c r="AT248" s="69"/>
      <c r="AU248" s="68"/>
      <c r="AV248" s="91">
        <f t="shared" si="71"/>
        <v>105</v>
      </c>
      <c r="AW248" s="91">
        <v>105</v>
      </c>
      <c r="AX248" s="41">
        <f>AW248</f>
        <v>105</v>
      </c>
      <c r="AY248" s="69">
        <f>AW248</f>
        <v>105</v>
      </c>
      <c r="AZ248" s="69"/>
      <c r="BA248" s="69"/>
      <c r="BB248" s="68"/>
      <c r="BC248" s="68"/>
      <c r="BD248" s="69"/>
      <c r="BE248" s="68"/>
      <c r="BF248" s="39">
        <f t="shared" si="62"/>
        <v>348</v>
      </c>
      <c r="BG248" s="68">
        <f t="shared" si="63"/>
        <v>80</v>
      </c>
      <c r="BH248" s="71" t="s">
        <v>125</v>
      </c>
      <c r="BI248" s="28"/>
      <c r="BJ248" s="60"/>
      <c r="BK248" s="60"/>
      <c r="BL248" s="28"/>
      <c r="BM248" s="28"/>
      <c r="BO248" s="28"/>
      <c r="BP248" s="28"/>
    </row>
    <row r="249" spans="1:68" ht="18" customHeight="1" x14ac:dyDescent="0.25">
      <c r="A249" s="79">
        <v>245</v>
      </c>
      <c r="B249" s="50" t="s">
        <v>1199</v>
      </c>
      <c r="C249" s="50" t="s">
        <v>1200</v>
      </c>
      <c r="D249" s="56" t="s">
        <v>1168</v>
      </c>
      <c r="E249" s="50" t="s">
        <v>1164</v>
      </c>
      <c r="F249" s="50" t="s">
        <v>1201</v>
      </c>
      <c r="G249" s="50" t="s">
        <v>103</v>
      </c>
      <c r="H249" s="56" t="s">
        <v>455</v>
      </c>
      <c r="I249" s="50" t="s">
        <v>1202</v>
      </c>
      <c r="J249" s="35" t="s">
        <v>369</v>
      </c>
      <c r="K249" s="56"/>
      <c r="L249" s="37">
        <v>2014</v>
      </c>
      <c r="M249" s="50" t="s">
        <v>147</v>
      </c>
      <c r="N249" s="50" t="s">
        <v>100</v>
      </c>
      <c r="O249" s="51">
        <v>20</v>
      </c>
      <c r="P249" s="67">
        <v>3.6</v>
      </c>
      <c r="Q249" s="51">
        <v>3</v>
      </c>
      <c r="R249" s="51"/>
      <c r="S249" s="70">
        <f t="shared" si="72"/>
        <v>72</v>
      </c>
      <c r="T249" s="69">
        <v>4</v>
      </c>
      <c r="U249" s="69">
        <v>2</v>
      </c>
      <c r="V249" s="68"/>
      <c r="W249" s="68"/>
      <c r="X249" s="69"/>
      <c r="Y249" s="39">
        <f t="shared" si="57"/>
        <v>7.2</v>
      </c>
      <c r="Z249" s="69">
        <v>2</v>
      </c>
      <c r="AA249" s="68"/>
      <c r="AB249" s="69">
        <f t="shared" si="58"/>
        <v>72</v>
      </c>
      <c r="AC249" s="69">
        <f t="shared" si="59"/>
        <v>20</v>
      </c>
      <c r="AD249" s="68" t="s">
        <v>100</v>
      </c>
      <c r="AE249" s="68">
        <v>4.5</v>
      </c>
      <c r="AF249" s="68">
        <v>4.5</v>
      </c>
      <c r="AG249" s="68"/>
      <c r="AH249" s="69">
        <v>20</v>
      </c>
      <c r="AI249" s="40">
        <f t="shared" si="65"/>
        <v>90</v>
      </c>
      <c r="AJ249" s="70"/>
      <c r="AK249" s="68">
        <f>AE249*AH249</f>
        <v>90</v>
      </c>
      <c r="AL249" s="69"/>
      <c r="AM249" s="69"/>
      <c r="AN249" s="69"/>
      <c r="AO249" s="69"/>
      <c r="AP249" s="69">
        <f t="shared" si="73"/>
        <v>10</v>
      </c>
      <c r="AQ249" s="69">
        <v>10</v>
      </c>
      <c r="AR249" s="68"/>
      <c r="AS249" s="68"/>
      <c r="AT249" s="69"/>
      <c r="AU249" s="68"/>
      <c r="AV249" s="70"/>
      <c r="AW249" s="70"/>
      <c r="AX249" s="41">
        <f>AW249</f>
        <v>0</v>
      </c>
      <c r="AY249" s="69"/>
      <c r="AZ249" s="69"/>
      <c r="BA249" s="69"/>
      <c r="BB249" s="68"/>
      <c r="BC249" s="68"/>
      <c r="BD249" s="69"/>
      <c r="BE249" s="68"/>
      <c r="BF249" s="39">
        <f t="shared" si="62"/>
        <v>90</v>
      </c>
      <c r="BG249" s="68">
        <f t="shared" si="63"/>
        <v>20</v>
      </c>
      <c r="BH249" s="71" t="s">
        <v>125</v>
      </c>
      <c r="BI249" s="28"/>
      <c r="BJ249" s="60"/>
      <c r="BK249" s="60"/>
      <c r="BL249" s="28"/>
      <c r="BM249" s="28"/>
      <c r="BO249" s="28"/>
      <c r="BP249" s="28"/>
    </row>
    <row r="250" spans="1:68" ht="18" customHeight="1" x14ac:dyDescent="0.25">
      <c r="A250" s="79">
        <v>246</v>
      </c>
      <c r="B250" s="50" t="s">
        <v>1203</v>
      </c>
      <c r="C250" s="50" t="s">
        <v>1204</v>
      </c>
      <c r="D250" s="56" t="s">
        <v>1168</v>
      </c>
      <c r="E250" s="50" t="s">
        <v>1164</v>
      </c>
      <c r="F250" s="50" t="s">
        <v>1205</v>
      </c>
      <c r="G250" s="50" t="s">
        <v>103</v>
      </c>
      <c r="H250" s="56" t="s">
        <v>455</v>
      </c>
      <c r="I250" s="50" t="s">
        <v>1206</v>
      </c>
      <c r="J250" s="35" t="s">
        <v>1059</v>
      </c>
      <c r="K250" s="56" t="s">
        <v>115</v>
      </c>
      <c r="L250" s="37"/>
      <c r="M250" s="50" t="s">
        <v>138</v>
      </c>
      <c r="N250" s="93" t="s">
        <v>319</v>
      </c>
      <c r="O250" s="51">
        <v>26</v>
      </c>
      <c r="P250" s="67">
        <v>4.5999999999999996</v>
      </c>
      <c r="Q250" s="51">
        <v>4</v>
      </c>
      <c r="R250" s="51"/>
      <c r="S250" s="70">
        <f t="shared" si="72"/>
        <v>119.6</v>
      </c>
      <c r="T250" s="69">
        <v>4</v>
      </c>
      <c r="U250" s="69">
        <v>2</v>
      </c>
      <c r="V250" s="68"/>
      <c r="W250" s="68"/>
      <c r="X250" s="69"/>
      <c r="Y250" s="39">
        <f t="shared" si="57"/>
        <v>9.1999999999999993</v>
      </c>
      <c r="Z250" s="69">
        <v>2</v>
      </c>
      <c r="AA250" s="68"/>
      <c r="AB250" s="69">
        <f t="shared" si="58"/>
        <v>119.6</v>
      </c>
      <c r="AC250" s="69">
        <f t="shared" si="59"/>
        <v>26</v>
      </c>
      <c r="AD250" s="68" t="s">
        <v>101</v>
      </c>
      <c r="AE250" s="68">
        <v>4.5999999999999996</v>
      </c>
      <c r="AF250" s="68">
        <v>4.5999999999999996</v>
      </c>
      <c r="AG250" s="68"/>
      <c r="AH250" s="69">
        <v>38</v>
      </c>
      <c r="AI250" s="40">
        <f t="shared" si="65"/>
        <v>174.79999999999998</v>
      </c>
      <c r="AJ250" s="68">
        <f>AE250*AH250-AK250-AL250-AM250</f>
        <v>174.79999999999998</v>
      </c>
      <c r="AK250" s="68"/>
      <c r="AL250" s="69"/>
      <c r="AM250" s="69"/>
      <c r="AN250" s="69"/>
      <c r="AO250" s="69"/>
      <c r="AP250" s="69">
        <f t="shared" si="73"/>
        <v>80</v>
      </c>
      <c r="AQ250" s="69">
        <v>80</v>
      </c>
      <c r="AR250" s="68"/>
      <c r="AS250" s="68"/>
      <c r="AT250" s="69"/>
      <c r="AU250" s="68"/>
      <c r="AV250" s="91">
        <f>AW250+AZ250+BA250</f>
        <v>46</v>
      </c>
      <c r="AW250" s="91">
        <v>46</v>
      </c>
      <c r="AX250" s="41">
        <f>AW250</f>
        <v>46</v>
      </c>
      <c r="AY250" s="69">
        <f>AW250</f>
        <v>46</v>
      </c>
      <c r="AZ250" s="69"/>
      <c r="BA250" s="69"/>
      <c r="BB250" s="68"/>
      <c r="BC250" s="68"/>
      <c r="BD250" s="69"/>
      <c r="BE250" s="68"/>
      <c r="BF250" s="39">
        <f t="shared" si="62"/>
        <v>174.79999999999998</v>
      </c>
      <c r="BG250" s="68">
        <f t="shared" si="63"/>
        <v>38</v>
      </c>
      <c r="BH250" s="71" t="s">
        <v>125</v>
      </c>
      <c r="BI250" s="28"/>
      <c r="BJ250" s="60"/>
      <c r="BK250" s="60"/>
      <c r="BL250" s="28"/>
      <c r="BM250" s="28"/>
      <c r="BO250" s="28"/>
      <c r="BP250" s="28"/>
    </row>
    <row r="251" spans="1:68" ht="18" customHeight="1" x14ac:dyDescent="0.25">
      <c r="A251" s="79">
        <v>247</v>
      </c>
      <c r="B251" s="50" t="s">
        <v>1207</v>
      </c>
      <c r="C251" s="50" t="s">
        <v>1208</v>
      </c>
      <c r="D251" s="56" t="s">
        <v>1168</v>
      </c>
      <c r="E251" s="50" t="s">
        <v>1164</v>
      </c>
      <c r="F251" s="50" t="s">
        <v>1209</v>
      </c>
      <c r="G251" s="50" t="s">
        <v>103</v>
      </c>
      <c r="H251" s="56" t="s">
        <v>455</v>
      </c>
      <c r="I251" s="50" t="s">
        <v>135</v>
      </c>
      <c r="J251" s="35" t="s">
        <v>1210</v>
      </c>
      <c r="K251" s="56" t="s">
        <v>99</v>
      </c>
      <c r="L251" s="37" t="s">
        <v>1211</v>
      </c>
      <c r="M251" s="50" t="s">
        <v>1212</v>
      </c>
      <c r="N251" s="50" t="s">
        <v>100</v>
      </c>
      <c r="O251" s="51">
        <v>64</v>
      </c>
      <c r="P251" s="67">
        <v>5.6</v>
      </c>
      <c r="Q251" s="51">
        <v>5</v>
      </c>
      <c r="R251" s="51"/>
      <c r="S251" s="70">
        <f t="shared" si="72"/>
        <v>358.4</v>
      </c>
      <c r="T251" s="69">
        <v>4</v>
      </c>
      <c r="U251" s="69">
        <v>2</v>
      </c>
      <c r="V251" s="68"/>
      <c r="W251" s="68"/>
      <c r="X251" s="69"/>
      <c r="Y251" s="39">
        <f t="shared" si="57"/>
        <v>11.2</v>
      </c>
      <c r="Z251" s="69">
        <v>2</v>
      </c>
      <c r="AA251" s="68"/>
      <c r="AB251" s="69">
        <f t="shared" si="58"/>
        <v>358.4</v>
      </c>
      <c r="AC251" s="69">
        <f t="shared" si="59"/>
        <v>64</v>
      </c>
      <c r="AD251" s="68" t="s">
        <v>100</v>
      </c>
      <c r="AE251" s="68">
        <v>5.6</v>
      </c>
      <c r="AF251" s="68">
        <v>5.6</v>
      </c>
      <c r="AG251" s="68"/>
      <c r="AH251" s="69">
        <v>120</v>
      </c>
      <c r="AI251" s="40">
        <f t="shared" si="65"/>
        <v>672</v>
      </c>
      <c r="AJ251" s="70"/>
      <c r="AK251" s="68">
        <f>AE251*AH251</f>
        <v>672</v>
      </c>
      <c r="AL251" s="69"/>
      <c r="AM251" s="69"/>
      <c r="AN251" s="69"/>
      <c r="AO251" s="69"/>
      <c r="AP251" s="69"/>
      <c r="AQ251" s="69"/>
      <c r="AR251" s="68"/>
      <c r="AS251" s="68"/>
      <c r="AT251" s="69"/>
      <c r="AU251" s="68"/>
      <c r="AV251" s="70">
        <f>AW251+AZ251+BA251</f>
        <v>146</v>
      </c>
      <c r="AW251" s="70"/>
      <c r="AX251" s="41"/>
      <c r="AY251" s="69"/>
      <c r="AZ251" s="69">
        <v>146</v>
      </c>
      <c r="BA251" s="69"/>
      <c r="BB251" s="68"/>
      <c r="BC251" s="68"/>
      <c r="BD251" s="69"/>
      <c r="BE251" s="68"/>
      <c r="BF251" s="39">
        <f t="shared" si="62"/>
        <v>672</v>
      </c>
      <c r="BG251" s="68">
        <f t="shared" si="63"/>
        <v>120</v>
      </c>
      <c r="BH251" s="71" t="s">
        <v>125</v>
      </c>
      <c r="BI251" s="28"/>
      <c r="BJ251" s="60"/>
      <c r="BK251" s="60"/>
      <c r="BL251" s="28"/>
      <c r="BM251" s="28"/>
      <c r="BO251" s="28"/>
      <c r="BP251" s="28"/>
    </row>
    <row r="252" spans="1:68" ht="19.95" customHeight="1" x14ac:dyDescent="0.25">
      <c r="A252" s="79">
        <v>248</v>
      </c>
      <c r="B252" s="50" t="s">
        <v>1213</v>
      </c>
      <c r="C252" s="50" t="s">
        <v>1214</v>
      </c>
      <c r="D252" s="56" t="s">
        <v>1168</v>
      </c>
      <c r="E252" s="50" t="s">
        <v>1164</v>
      </c>
      <c r="F252" s="50" t="s">
        <v>1215</v>
      </c>
      <c r="G252" s="50" t="s">
        <v>103</v>
      </c>
      <c r="H252" s="56" t="s">
        <v>624</v>
      </c>
      <c r="I252" s="50" t="s">
        <v>1216</v>
      </c>
      <c r="J252" s="35" t="s">
        <v>1059</v>
      </c>
      <c r="K252" s="56"/>
      <c r="L252" s="37">
        <v>2024</v>
      </c>
      <c r="M252" s="50">
        <v>8</v>
      </c>
      <c r="N252" s="50" t="s">
        <v>100</v>
      </c>
      <c r="O252" s="51">
        <v>8</v>
      </c>
      <c r="P252" s="67">
        <v>4.5999999999999996</v>
      </c>
      <c r="Q252" s="51"/>
      <c r="R252" s="51"/>
      <c r="S252" s="70">
        <f>O252*P252</f>
        <v>36.799999999999997</v>
      </c>
      <c r="T252" s="69"/>
      <c r="U252" s="69">
        <v>2</v>
      </c>
      <c r="V252" s="68"/>
      <c r="W252" s="68"/>
      <c r="X252" s="69"/>
      <c r="Y252" s="39">
        <f t="shared" si="57"/>
        <v>9.1999999999999993</v>
      </c>
      <c r="Z252" s="69"/>
      <c r="AA252" s="68"/>
      <c r="AB252" s="69">
        <f t="shared" si="58"/>
        <v>36.799999999999997</v>
      </c>
      <c r="AC252" s="69">
        <f t="shared" si="59"/>
        <v>8</v>
      </c>
      <c r="AD252" s="68"/>
      <c r="AE252" s="68"/>
      <c r="AF252" s="68"/>
      <c r="AG252" s="68"/>
      <c r="AH252" s="69"/>
      <c r="AI252" s="40"/>
      <c r="AJ252" s="70"/>
      <c r="AK252" s="68"/>
      <c r="AL252" s="69"/>
      <c r="AM252" s="69"/>
      <c r="AN252" s="69"/>
      <c r="AO252" s="69"/>
      <c r="AP252" s="69"/>
      <c r="AQ252" s="69"/>
      <c r="AR252" s="68"/>
      <c r="AS252" s="68"/>
      <c r="AT252" s="69"/>
      <c r="AU252" s="68"/>
      <c r="AV252" s="70"/>
      <c r="AW252" s="70"/>
      <c r="AX252" s="41"/>
      <c r="AY252" s="69"/>
      <c r="AZ252" s="69"/>
      <c r="BA252" s="69"/>
      <c r="BB252" s="68"/>
      <c r="BC252" s="68"/>
      <c r="BD252" s="69"/>
      <c r="BE252" s="68"/>
      <c r="BF252" s="39"/>
      <c r="BG252" s="68"/>
      <c r="BH252" s="71" t="s">
        <v>125</v>
      </c>
      <c r="BI252" s="28"/>
      <c r="BJ252" s="60"/>
      <c r="BK252" s="60"/>
      <c r="BL252" s="28"/>
      <c r="BM252" s="28"/>
      <c r="BO252" s="28"/>
      <c r="BP252" s="28"/>
    </row>
    <row r="253" spans="1:68" ht="18" customHeight="1" x14ac:dyDescent="0.25">
      <c r="A253" s="79">
        <v>249</v>
      </c>
      <c r="B253" s="50" t="s">
        <v>1217</v>
      </c>
      <c r="C253" s="50" t="s">
        <v>1218</v>
      </c>
      <c r="D253" s="56" t="s">
        <v>1219</v>
      </c>
      <c r="E253" s="50" t="s">
        <v>1164</v>
      </c>
      <c r="F253" s="50" t="s">
        <v>1215</v>
      </c>
      <c r="G253" s="50" t="s">
        <v>103</v>
      </c>
      <c r="H253" s="56" t="s">
        <v>945</v>
      </c>
      <c r="I253" s="50" t="s">
        <v>1220</v>
      </c>
      <c r="J253" s="35" t="s">
        <v>1109</v>
      </c>
      <c r="K253" s="56"/>
      <c r="L253" s="37">
        <v>2024</v>
      </c>
      <c r="M253" s="50">
        <v>8</v>
      </c>
      <c r="N253" s="50" t="s">
        <v>100</v>
      </c>
      <c r="O253" s="51">
        <v>8</v>
      </c>
      <c r="P253" s="67">
        <v>4.5999999999999996</v>
      </c>
      <c r="Q253" s="51"/>
      <c r="R253" s="51"/>
      <c r="S253" s="70">
        <f t="shared" ref="S253:S256" si="74">O253*P253</f>
        <v>36.799999999999997</v>
      </c>
      <c r="T253" s="69"/>
      <c r="U253" s="69">
        <v>2</v>
      </c>
      <c r="V253" s="68"/>
      <c r="W253" s="68"/>
      <c r="X253" s="69"/>
      <c r="Y253" s="39">
        <f t="shared" si="57"/>
        <v>9.1999999999999993</v>
      </c>
      <c r="Z253" s="69"/>
      <c r="AA253" s="68"/>
      <c r="AB253" s="69">
        <f t="shared" si="58"/>
        <v>36.799999999999997</v>
      </c>
      <c r="AC253" s="69">
        <f t="shared" si="59"/>
        <v>8</v>
      </c>
      <c r="AD253" s="68"/>
      <c r="AE253" s="68"/>
      <c r="AF253" s="68"/>
      <c r="AG253" s="68"/>
      <c r="AH253" s="69"/>
      <c r="AI253" s="40"/>
      <c r="AJ253" s="70"/>
      <c r="AK253" s="68"/>
      <c r="AL253" s="69"/>
      <c r="AM253" s="69"/>
      <c r="AN253" s="69"/>
      <c r="AO253" s="69"/>
      <c r="AP253" s="69"/>
      <c r="AQ253" s="69"/>
      <c r="AR253" s="68"/>
      <c r="AS253" s="68"/>
      <c r="AT253" s="69"/>
      <c r="AU253" s="68"/>
      <c r="AV253" s="70"/>
      <c r="AW253" s="70"/>
      <c r="AX253" s="41"/>
      <c r="AY253" s="69"/>
      <c r="AZ253" s="69"/>
      <c r="BA253" s="69"/>
      <c r="BB253" s="68"/>
      <c r="BC253" s="68"/>
      <c r="BD253" s="69"/>
      <c r="BE253" s="68"/>
      <c r="BF253" s="39"/>
      <c r="BG253" s="68"/>
      <c r="BH253" s="71" t="s">
        <v>125</v>
      </c>
      <c r="BI253" s="28"/>
      <c r="BJ253" s="60"/>
      <c r="BK253" s="60"/>
      <c r="BL253" s="28"/>
      <c r="BM253" s="28"/>
      <c r="BO253" s="28"/>
      <c r="BP253" s="28"/>
    </row>
    <row r="254" spans="1:68" ht="18" customHeight="1" x14ac:dyDescent="0.25">
      <c r="A254" s="79">
        <v>250</v>
      </c>
      <c r="B254" s="50" t="s">
        <v>1221</v>
      </c>
      <c r="C254" s="50" t="s">
        <v>1222</v>
      </c>
      <c r="D254" s="56" t="s">
        <v>1168</v>
      </c>
      <c r="E254" s="50" t="s">
        <v>1164</v>
      </c>
      <c r="F254" s="50" t="s">
        <v>1215</v>
      </c>
      <c r="G254" s="50" t="s">
        <v>103</v>
      </c>
      <c r="H254" s="56" t="s">
        <v>624</v>
      </c>
      <c r="I254" s="50" t="s">
        <v>1223</v>
      </c>
      <c r="J254" s="35" t="s">
        <v>1059</v>
      </c>
      <c r="K254" s="56"/>
      <c r="L254" s="37">
        <v>2024</v>
      </c>
      <c r="M254" s="50">
        <v>8</v>
      </c>
      <c r="N254" s="50" t="s">
        <v>100</v>
      </c>
      <c r="O254" s="51">
        <v>8</v>
      </c>
      <c r="P254" s="67">
        <v>4.5999999999999996</v>
      </c>
      <c r="Q254" s="51"/>
      <c r="R254" s="51"/>
      <c r="S254" s="70">
        <f t="shared" si="74"/>
        <v>36.799999999999997</v>
      </c>
      <c r="T254" s="69"/>
      <c r="U254" s="69">
        <v>2</v>
      </c>
      <c r="V254" s="68"/>
      <c r="W254" s="68"/>
      <c r="X254" s="69"/>
      <c r="Y254" s="39">
        <f t="shared" si="57"/>
        <v>9.1999999999999993</v>
      </c>
      <c r="Z254" s="69"/>
      <c r="AA254" s="68"/>
      <c r="AB254" s="69">
        <f t="shared" si="58"/>
        <v>36.799999999999997</v>
      </c>
      <c r="AC254" s="69">
        <f t="shared" si="59"/>
        <v>8</v>
      </c>
      <c r="AD254" s="68"/>
      <c r="AE254" s="68"/>
      <c r="AF254" s="68"/>
      <c r="AG254" s="68"/>
      <c r="AH254" s="69"/>
      <c r="AI254" s="40"/>
      <c r="AJ254" s="70"/>
      <c r="AK254" s="68"/>
      <c r="AL254" s="69"/>
      <c r="AM254" s="69"/>
      <c r="AN254" s="69"/>
      <c r="AO254" s="69"/>
      <c r="AP254" s="69"/>
      <c r="AQ254" s="69"/>
      <c r="AR254" s="68"/>
      <c r="AS254" s="68"/>
      <c r="AT254" s="69"/>
      <c r="AU254" s="68"/>
      <c r="AV254" s="70"/>
      <c r="AW254" s="70"/>
      <c r="AX254" s="41"/>
      <c r="AY254" s="69"/>
      <c r="AZ254" s="69"/>
      <c r="BA254" s="69"/>
      <c r="BB254" s="68"/>
      <c r="BC254" s="68"/>
      <c r="BD254" s="69"/>
      <c r="BE254" s="68"/>
      <c r="BF254" s="39"/>
      <c r="BG254" s="68"/>
      <c r="BH254" s="71" t="s">
        <v>125</v>
      </c>
      <c r="BI254" s="28"/>
      <c r="BJ254" s="60"/>
      <c r="BK254" s="60"/>
      <c r="BL254" s="28"/>
      <c r="BM254" s="28"/>
      <c r="BO254" s="28"/>
      <c r="BP254" s="28"/>
    </row>
    <row r="255" spans="1:68" ht="18" customHeight="1" x14ac:dyDescent="0.25">
      <c r="A255" s="79">
        <v>251</v>
      </c>
      <c r="B255" s="50" t="s">
        <v>1224</v>
      </c>
      <c r="C255" s="50" t="s">
        <v>1225</v>
      </c>
      <c r="D255" s="56" t="s">
        <v>1168</v>
      </c>
      <c r="E255" s="50" t="s">
        <v>1164</v>
      </c>
      <c r="F255" s="50" t="s">
        <v>1215</v>
      </c>
      <c r="G255" s="50" t="s">
        <v>103</v>
      </c>
      <c r="H255" s="56" t="s">
        <v>624</v>
      </c>
      <c r="I255" s="50" t="s">
        <v>1226</v>
      </c>
      <c r="J255" s="35" t="s">
        <v>1059</v>
      </c>
      <c r="K255" s="56"/>
      <c r="L255" s="37">
        <v>2024</v>
      </c>
      <c r="M255" s="50">
        <v>10</v>
      </c>
      <c r="N255" s="50" t="s">
        <v>100</v>
      </c>
      <c r="O255" s="51">
        <v>10</v>
      </c>
      <c r="P255" s="67">
        <v>4.5999999999999996</v>
      </c>
      <c r="Q255" s="51"/>
      <c r="R255" s="51"/>
      <c r="S255" s="70">
        <f t="shared" si="74"/>
        <v>46</v>
      </c>
      <c r="T255" s="69"/>
      <c r="U255" s="69">
        <v>2</v>
      </c>
      <c r="V255" s="68"/>
      <c r="W255" s="68"/>
      <c r="X255" s="69"/>
      <c r="Y255" s="39">
        <f t="shared" si="57"/>
        <v>9.1999999999999993</v>
      </c>
      <c r="Z255" s="69"/>
      <c r="AA255" s="68"/>
      <c r="AB255" s="69">
        <f t="shared" si="58"/>
        <v>46</v>
      </c>
      <c r="AC255" s="69">
        <f t="shared" si="59"/>
        <v>10</v>
      </c>
      <c r="AD255" s="68"/>
      <c r="AE255" s="68"/>
      <c r="AF255" s="68"/>
      <c r="AG255" s="68"/>
      <c r="AH255" s="69"/>
      <c r="AI255" s="40"/>
      <c r="AJ255" s="70"/>
      <c r="AK255" s="68"/>
      <c r="AL255" s="69"/>
      <c r="AM255" s="69"/>
      <c r="AN255" s="69"/>
      <c r="AO255" s="69"/>
      <c r="AP255" s="69"/>
      <c r="AQ255" s="69"/>
      <c r="AR255" s="68"/>
      <c r="AS255" s="68"/>
      <c r="AT255" s="69"/>
      <c r="AU255" s="68"/>
      <c r="AV255" s="70"/>
      <c r="AW255" s="70"/>
      <c r="AX255" s="41"/>
      <c r="AY255" s="69"/>
      <c r="AZ255" s="69"/>
      <c r="BA255" s="69"/>
      <c r="BB255" s="68"/>
      <c r="BC255" s="68"/>
      <c r="BD255" s="69"/>
      <c r="BE255" s="68"/>
      <c r="BF255" s="39"/>
      <c r="BG255" s="68"/>
      <c r="BH255" s="71" t="s">
        <v>125</v>
      </c>
      <c r="BI255" s="28"/>
      <c r="BJ255" s="60"/>
      <c r="BK255" s="60"/>
      <c r="BL255" s="28"/>
      <c r="BM255" s="28"/>
      <c r="BO255" s="28"/>
      <c r="BP255" s="28"/>
    </row>
    <row r="256" spans="1:68" ht="18" customHeight="1" x14ac:dyDescent="0.25">
      <c r="A256" s="79">
        <v>252</v>
      </c>
      <c r="B256" s="50" t="s">
        <v>1227</v>
      </c>
      <c r="C256" s="50" t="s">
        <v>1228</v>
      </c>
      <c r="D256" s="56" t="s">
        <v>1168</v>
      </c>
      <c r="E256" s="50" t="s">
        <v>1164</v>
      </c>
      <c r="F256" s="50" t="s">
        <v>1215</v>
      </c>
      <c r="G256" s="50" t="s">
        <v>103</v>
      </c>
      <c r="H256" s="56" t="s">
        <v>624</v>
      </c>
      <c r="I256" s="50" t="s">
        <v>1229</v>
      </c>
      <c r="J256" s="35" t="s">
        <v>1059</v>
      </c>
      <c r="K256" s="56"/>
      <c r="L256" s="37">
        <v>2024</v>
      </c>
      <c r="M256" s="50">
        <v>10</v>
      </c>
      <c r="N256" s="50" t="s">
        <v>100</v>
      </c>
      <c r="O256" s="51">
        <v>10</v>
      </c>
      <c r="P256" s="67">
        <v>5.6</v>
      </c>
      <c r="Q256" s="51"/>
      <c r="R256" s="51"/>
      <c r="S256" s="70">
        <f t="shared" si="74"/>
        <v>56</v>
      </c>
      <c r="T256" s="69"/>
      <c r="U256" s="69">
        <v>2</v>
      </c>
      <c r="V256" s="68"/>
      <c r="W256" s="68"/>
      <c r="X256" s="69"/>
      <c r="Y256" s="39">
        <f t="shared" si="57"/>
        <v>11.2</v>
      </c>
      <c r="Z256" s="69"/>
      <c r="AA256" s="68"/>
      <c r="AB256" s="69">
        <f t="shared" si="58"/>
        <v>56</v>
      </c>
      <c r="AC256" s="69">
        <f t="shared" si="59"/>
        <v>10</v>
      </c>
      <c r="AD256" s="68"/>
      <c r="AE256" s="68"/>
      <c r="AF256" s="68"/>
      <c r="AG256" s="68"/>
      <c r="AH256" s="69"/>
      <c r="AI256" s="40"/>
      <c r="AJ256" s="70"/>
      <c r="AK256" s="68"/>
      <c r="AL256" s="69"/>
      <c r="AM256" s="69"/>
      <c r="AN256" s="69"/>
      <c r="AO256" s="69"/>
      <c r="AP256" s="69"/>
      <c r="AQ256" s="69"/>
      <c r="AR256" s="68"/>
      <c r="AS256" s="68"/>
      <c r="AT256" s="69"/>
      <c r="AU256" s="68"/>
      <c r="AV256" s="70"/>
      <c r="AW256" s="70"/>
      <c r="AX256" s="41"/>
      <c r="AY256" s="69"/>
      <c r="AZ256" s="69"/>
      <c r="BA256" s="69"/>
      <c r="BB256" s="68"/>
      <c r="BC256" s="68"/>
      <c r="BD256" s="69"/>
      <c r="BE256" s="68"/>
      <c r="BF256" s="39"/>
      <c r="BG256" s="68"/>
      <c r="BH256" s="71" t="s">
        <v>125</v>
      </c>
      <c r="BI256" s="28"/>
      <c r="BJ256" s="60"/>
      <c r="BK256" s="60"/>
      <c r="BL256" s="28"/>
      <c r="BM256" s="28"/>
      <c r="BO256" s="28"/>
      <c r="BP256" s="28"/>
    </row>
    <row r="257" spans="1:68" ht="18" customHeight="1" x14ac:dyDescent="0.25">
      <c r="A257" s="79">
        <v>253</v>
      </c>
      <c r="B257" s="50" t="s">
        <v>1230</v>
      </c>
      <c r="C257" s="50" t="s">
        <v>1231</v>
      </c>
      <c r="D257" s="56" t="s">
        <v>1232</v>
      </c>
      <c r="E257" s="50" t="s">
        <v>1233</v>
      </c>
      <c r="F257" s="50" t="s">
        <v>1234</v>
      </c>
      <c r="G257" s="50" t="s">
        <v>103</v>
      </c>
      <c r="H257" s="56" t="s">
        <v>455</v>
      </c>
      <c r="I257" s="50" t="s">
        <v>1235</v>
      </c>
      <c r="J257" s="35"/>
      <c r="K257" s="56" t="s">
        <v>105</v>
      </c>
      <c r="L257" s="37"/>
      <c r="M257" s="50" t="s">
        <v>1236</v>
      </c>
      <c r="N257" s="50" t="s">
        <v>100</v>
      </c>
      <c r="O257" s="51">
        <v>15.7</v>
      </c>
      <c r="P257" s="51">
        <v>2.6</v>
      </c>
      <c r="Q257" s="51">
        <v>2.2000000000000002</v>
      </c>
      <c r="R257" s="51"/>
      <c r="S257" s="70">
        <f t="shared" si="72"/>
        <v>40.82</v>
      </c>
      <c r="T257" s="69">
        <v>4</v>
      </c>
      <c r="U257" s="69">
        <v>2</v>
      </c>
      <c r="V257" s="68"/>
      <c r="W257" s="68"/>
      <c r="X257" s="69"/>
      <c r="Y257" s="39">
        <f t="shared" si="57"/>
        <v>5.2</v>
      </c>
      <c r="Z257" s="69">
        <v>2</v>
      </c>
      <c r="AA257" s="68"/>
      <c r="AB257" s="69">
        <f t="shared" si="58"/>
        <v>40.82</v>
      </c>
      <c r="AC257" s="69">
        <f t="shared" si="59"/>
        <v>15.7</v>
      </c>
      <c r="AD257" s="68" t="s">
        <v>100</v>
      </c>
      <c r="AE257" s="68">
        <v>3</v>
      </c>
      <c r="AF257" s="68">
        <v>3</v>
      </c>
      <c r="AG257" s="68"/>
      <c r="AH257" s="69">
        <v>30</v>
      </c>
      <c r="AI257" s="40">
        <f t="shared" si="65"/>
        <v>90</v>
      </c>
      <c r="AJ257" s="70"/>
      <c r="AK257" s="68">
        <f t="shared" ref="AK257:AK263" si="75">AE257*AH257</f>
        <v>90</v>
      </c>
      <c r="AL257" s="69"/>
      <c r="AM257" s="69"/>
      <c r="AN257" s="69"/>
      <c r="AO257" s="69"/>
      <c r="AP257" s="69">
        <f>AQ257+AR257+AS257</f>
        <v>10</v>
      </c>
      <c r="AQ257" s="69">
        <v>10</v>
      </c>
      <c r="AR257" s="68"/>
      <c r="AS257" s="68"/>
      <c r="AT257" s="69"/>
      <c r="AU257" s="68"/>
      <c r="AV257" s="70">
        <f t="shared" ref="AV257:AV263" si="76">AW257+AZ257+BA257</f>
        <v>20</v>
      </c>
      <c r="AW257" s="70">
        <v>20</v>
      </c>
      <c r="AX257" s="41">
        <f t="shared" ref="AX257:AX263" si="77">AW257</f>
        <v>20</v>
      </c>
      <c r="AY257" s="69">
        <f t="shared" ref="AY257:AY263" si="78">AW257</f>
        <v>20</v>
      </c>
      <c r="AZ257" s="69"/>
      <c r="BA257" s="69"/>
      <c r="BB257" s="68"/>
      <c r="BC257" s="68"/>
      <c r="BD257" s="69"/>
      <c r="BE257" s="68"/>
      <c r="BF257" s="39">
        <f t="shared" ref="BF257:BF270" si="79">AI257</f>
        <v>90</v>
      </c>
      <c r="BG257" s="68">
        <f t="shared" ref="BG257:BG270" si="80">AH257</f>
        <v>30</v>
      </c>
      <c r="BH257" s="71" t="s">
        <v>125</v>
      </c>
      <c r="BI257" s="28"/>
      <c r="BJ257" s="60"/>
      <c r="BK257" s="60"/>
      <c r="BL257" s="28"/>
      <c r="BM257" s="28"/>
      <c r="BO257" s="28"/>
      <c r="BP257" s="28"/>
    </row>
    <row r="258" spans="1:68" ht="18" customHeight="1" x14ac:dyDescent="0.25">
      <c r="A258" s="79">
        <v>254</v>
      </c>
      <c r="B258" s="50" t="s">
        <v>1237</v>
      </c>
      <c r="C258" s="50" t="s">
        <v>1238</v>
      </c>
      <c r="D258" s="56" t="s">
        <v>1239</v>
      </c>
      <c r="E258" s="50" t="s">
        <v>1233</v>
      </c>
      <c r="F258" s="50" t="s">
        <v>1240</v>
      </c>
      <c r="G258" s="50" t="s">
        <v>103</v>
      </c>
      <c r="H258" s="56" t="s">
        <v>624</v>
      </c>
      <c r="I258" s="50" t="s">
        <v>1241</v>
      </c>
      <c r="J258" s="35"/>
      <c r="K258" s="56" t="s">
        <v>108</v>
      </c>
      <c r="L258" s="37"/>
      <c r="M258" s="50" t="s">
        <v>1242</v>
      </c>
      <c r="N258" s="50" t="s">
        <v>100</v>
      </c>
      <c r="O258" s="51">
        <v>14.6</v>
      </c>
      <c r="P258" s="51">
        <v>2</v>
      </c>
      <c r="Q258" s="51">
        <v>1.85</v>
      </c>
      <c r="R258" s="51"/>
      <c r="S258" s="70">
        <f t="shared" si="72"/>
        <v>29.2</v>
      </c>
      <c r="T258" s="69"/>
      <c r="U258" s="69">
        <v>2</v>
      </c>
      <c r="V258" s="68"/>
      <c r="W258" s="68"/>
      <c r="X258" s="69"/>
      <c r="Y258" s="39">
        <f t="shared" si="57"/>
        <v>4</v>
      </c>
      <c r="Z258" s="69">
        <v>2</v>
      </c>
      <c r="AA258" s="68"/>
      <c r="AB258" s="69">
        <f t="shared" si="58"/>
        <v>29.2</v>
      </c>
      <c r="AC258" s="69">
        <f t="shared" si="59"/>
        <v>14.6</v>
      </c>
      <c r="AD258" s="68" t="s">
        <v>100</v>
      </c>
      <c r="AE258" s="68">
        <v>2</v>
      </c>
      <c r="AF258" s="68">
        <v>2</v>
      </c>
      <c r="AG258" s="68"/>
      <c r="AH258" s="69">
        <v>20</v>
      </c>
      <c r="AI258" s="40">
        <f t="shared" si="65"/>
        <v>40</v>
      </c>
      <c r="AJ258" s="70"/>
      <c r="AK258" s="68">
        <f t="shared" si="75"/>
        <v>40</v>
      </c>
      <c r="AL258" s="69"/>
      <c r="AM258" s="69"/>
      <c r="AN258" s="69"/>
      <c r="AO258" s="69"/>
      <c r="AP258" s="69">
        <f>AQ258+AR258+AS258</f>
        <v>28</v>
      </c>
      <c r="AQ258" s="69">
        <v>28</v>
      </c>
      <c r="AR258" s="68"/>
      <c r="AS258" s="68"/>
      <c r="AT258" s="69"/>
      <c r="AU258" s="68"/>
      <c r="AV258" s="70">
        <f t="shared" si="76"/>
        <v>7</v>
      </c>
      <c r="AW258" s="70">
        <v>7</v>
      </c>
      <c r="AX258" s="41">
        <f t="shared" si="77"/>
        <v>7</v>
      </c>
      <c r="AY258" s="69">
        <f t="shared" si="78"/>
        <v>7</v>
      </c>
      <c r="AZ258" s="69"/>
      <c r="BA258" s="69"/>
      <c r="BB258" s="68"/>
      <c r="BC258" s="68"/>
      <c r="BD258" s="69"/>
      <c r="BE258" s="68"/>
      <c r="BF258" s="39">
        <f t="shared" si="79"/>
        <v>40</v>
      </c>
      <c r="BG258" s="68">
        <f t="shared" si="80"/>
        <v>20</v>
      </c>
      <c r="BH258" s="71" t="s">
        <v>125</v>
      </c>
      <c r="BI258" s="28"/>
      <c r="BJ258" s="60"/>
      <c r="BK258" s="60"/>
      <c r="BL258" s="28"/>
      <c r="BM258" s="28"/>
      <c r="BO258" s="28"/>
      <c r="BP258" s="28"/>
    </row>
    <row r="259" spans="1:68" ht="18" customHeight="1" x14ac:dyDescent="0.25">
      <c r="A259" s="79">
        <v>255</v>
      </c>
      <c r="B259" s="50" t="s">
        <v>1243</v>
      </c>
      <c r="C259" s="50" t="s">
        <v>1244</v>
      </c>
      <c r="D259" s="56" t="s">
        <v>1245</v>
      </c>
      <c r="E259" s="50" t="s">
        <v>1233</v>
      </c>
      <c r="F259" s="50" t="s">
        <v>1246</v>
      </c>
      <c r="G259" s="50" t="s">
        <v>103</v>
      </c>
      <c r="H259" s="56" t="s">
        <v>455</v>
      </c>
      <c r="I259" s="50" t="s">
        <v>135</v>
      </c>
      <c r="J259" s="35" t="s">
        <v>1210</v>
      </c>
      <c r="K259" s="56" t="s">
        <v>99</v>
      </c>
      <c r="L259" s="37" t="s">
        <v>1211</v>
      </c>
      <c r="M259" s="51" t="s">
        <v>1017</v>
      </c>
      <c r="N259" s="50" t="s">
        <v>100</v>
      </c>
      <c r="O259" s="51">
        <v>62</v>
      </c>
      <c r="P259" s="51">
        <v>5.6</v>
      </c>
      <c r="Q259" s="51">
        <v>5</v>
      </c>
      <c r="R259" s="51"/>
      <c r="S259" s="70">
        <f t="shared" si="72"/>
        <v>347.2</v>
      </c>
      <c r="T259" s="69">
        <v>4</v>
      </c>
      <c r="U259" s="69">
        <v>2</v>
      </c>
      <c r="V259" s="68"/>
      <c r="W259" s="68"/>
      <c r="X259" s="69"/>
      <c r="Y259" s="39">
        <f t="shared" si="57"/>
        <v>11.2</v>
      </c>
      <c r="Z259" s="69">
        <v>2</v>
      </c>
      <c r="AA259" s="68"/>
      <c r="AB259" s="69">
        <f t="shared" si="58"/>
        <v>347.2</v>
      </c>
      <c r="AC259" s="69">
        <f t="shared" si="59"/>
        <v>62</v>
      </c>
      <c r="AD259" s="68" t="s">
        <v>100</v>
      </c>
      <c r="AE259" s="68">
        <v>5.6</v>
      </c>
      <c r="AF259" s="68">
        <v>5.6</v>
      </c>
      <c r="AG259" s="68"/>
      <c r="AH259" s="69">
        <v>90</v>
      </c>
      <c r="AI259" s="40">
        <f t="shared" si="65"/>
        <v>503.99999999999994</v>
      </c>
      <c r="AJ259" s="70"/>
      <c r="AK259" s="68">
        <f t="shared" si="75"/>
        <v>503.99999999999994</v>
      </c>
      <c r="AL259" s="69"/>
      <c r="AM259" s="69"/>
      <c r="AN259" s="69"/>
      <c r="AO259" s="69"/>
      <c r="AP259" s="69"/>
      <c r="AQ259" s="69"/>
      <c r="AR259" s="68"/>
      <c r="AS259" s="68"/>
      <c r="AT259" s="69"/>
      <c r="AU259" s="68"/>
      <c r="AV259" s="70">
        <f t="shared" si="76"/>
        <v>60</v>
      </c>
      <c r="AW259" s="70">
        <v>60</v>
      </c>
      <c r="AX259" s="41">
        <f t="shared" si="77"/>
        <v>60</v>
      </c>
      <c r="AY259" s="69">
        <f t="shared" si="78"/>
        <v>60</v>
      </c>
      <c r="AZ259" s="69"/>
      <c r="BA259" s="69"/>
      <c r="BB259" s="68"/>
      <c r="BC259" s="68"/>
      <c r="BD259" s="69"/>
      <c r="BE259" s="68"/>
      <c r="BF259" s="39">
        <f t="shared" si="79"/>
        <v>503.99999999999994</v>
      </c>
      <c r="BG259" s="68">
        <f t="shared" si="80"/>
        <v>90</v>
      </c>
      <c r="BH259" s="71" t="s">
        <v>125</v>
      </c>
      <c r="BI259" s="28"/>
      <c r="BJ259" s="60"/>
      <c r="BK259" s="60"/>
      <c r="BL259" s="28"/>
      <c r="BM259" s="28"/>
      <c r="BO259" s="28"/>
      <c r="BP259" s="28"/>
    </row>
    <row r="260" spans="1:68" ht="18" customHeight="1" x14ac:dyDescent="0.25">
      <c r="A260" s="79">
        <v>256</v>
      </c>
      <c r="B260" s="50" t="s">
        <v>1247</v>
      </c>
      <c r="C260" s="50" t="s">
        <v>1248</v>
      </c>
      <c r="D260" s="56" t="s">
        <v>1249</v>
      </c>
      <c r="E260" s="50" t="s">
        <v>1233</v>
      </c>
      <c r="F260" s="50" t="s">
        <v>1250</v>
      </c>
      <c r="G260" s="50" t="s">
        <v>103</v>
      </c>
      <c r="H260" s="56" t="s">
        <v>455</v>
      </c>
      <c r="I260" s="50" t="s">
        <v>1251</v>
      </c>
      <c r="J260" s="50"/>
      <c r="K260" s="56" t="s">
        <v>110</v>
      </c>
      <c r="L260" s="37"/>
      <c r="M260" s="50" t="s">
        <v>123</v>
      </c>
      <c r="N260" s="50" t="s">
        <v>100</v>
      </c>
      <c r="O260" s="51">
        <v>36</v>
      </c>
      <c r="P260" s="51">
        <v>3.6</v>
      </c>
      <c r="Q260" s="51">
        <v>3</v>
      </c>
      <c r="R260" s="51"/>
      <c r="S260" s="70">
        <f t="shared" si="72"/>
        <v>129.6</v>
      </c>
      <c r="T260" s="69">
        <v>4</v>
      </c>
      <c r="U260" s="69">
        <v>2</v>
      </c>
      <c r="V260" s="69">
        <v>12</v>
      </c>
      <c r="W260" s="68"/>
      <c r="X260" s="69"/>
      <c r="Y260" s="39">
        <f t="shared" si="57"/>
        <v>7.2</v>
      </c>
      <c r="Z260" s="69">
        <v>2</v>
      </c>
      <c r="AA260" s="68">
        <v>11.64</v>
      </c>
      <c r="AB260" s="69">
        <f t="shared" si="58"/>
        <v>129.6</v>
      </c>
      <c r="AC260" s="69">
        <f t="shared" si="59"/>
        <v>36</v>
      </c>
      <c r="AD260" s="68" t="s">
        <v>100</v>
      </c>
      <c r="AE260" s="68">
        <v>3.6</v>
      </c>
      <c r="AF260" s="68">
        <v>3.6</v>
      </c>
      <c r="AG260" s="68"/>
      <c r="AH260" s="69">
        <v>60</v>
      </c>
      <c r="AI260" s="40">
        <f t="shared" si="65"/>
        <v>216</v>
      </c>
      <c r="AJ260" s="70"/>
      <c r="AK260" s="68">
        <f t="shared" si="75"/>
        <v>216</v>
      </c>
      <c r="AL260" s="69"/>
      <c r="AM260" s="69"/>
      <c r="AN260" s="69"/>
      <c r="AO260" s="69"/>
      <c r="AP260" s="69">
        <f t="shared" ref="AP260:AP266" si="81">AQ260+AR260+AS260</f>
        <v>114</v>
      </c>
      <c r="AQ260" s="69">
        <v>114</v>
      </c>
      <c r="AR260" s="68"/>
      <c r="AS260" s="68"/>
      <c r="AT260" s="69"/>
      <c r="AU260" s="68"/>
      <c r="AV260" s="70">
        <f t="shared" si="76"/>
        <v>76</v>
      </c>
      <c r="AW260" s="70">
        <v>76</v>
      </c>
      <c r="AX260" s="41">
        <f t="shared" si="77"/>
        <v>76</v>
      </c>
      <c r="AY260" s="69">
        <f t="shared" si="78"/>
        <v>76</v>
      </c>
      <c r="AZ260" s="69"/>
      <c r="BA260" s="69"/>
      <c r="BB260" s="68"/>
      <c r="BC260" s="68"/>
      <c r="BD260" s="69"/>
      <c r="BE260" s="68"/>
      <c r="BF260" s="39">
        <f t="shared" si="79"/>
        <v>216</v>
      </c>
      <c r="BG260" s="68">
        <f t="shared" si="80"/>
        <v>60</v>
      </c>
      <c r="BH260" s="71" t="s">
        <v>125</v>
      </c>
      <c r="BI260" s="28"/>
      <c r="BJ260" s="60"/>
      <c r="BK260" s="60"/>
      <c r="BL260" s="28"/>
      <c r="BM260" s="28"/>
      <c r="BO260" s="28"/>
      <c r="BP260" s="28"/>
    </row>
    <row r="261" spans="1:68" ht="18" customHeight="1" x14ac:dyDescent="0.25">
      <c r="A261" s="79">
        <v>257</v>
      </c>
      <c r="B261" s="50" t="s">
        <v>1252</v>
      </c>
      <c r="C261" s="50" t="s">
        <v>1253</v>
      </c>
      <c r="D261" s="56" t="s">
        <v>1254</v>
      </c>
      <c r="E261" s="50" t="s">
        <v>1233</v>
      </c>
      <c r="F261" s="50" t="s">
        <v>1255</v>
      </c>
      <c r="G261" s="50" t="s">
        <v>103</v>
      </c>
      <c r="H261" s="56" t="s">
        <v>624</v>
      </c>
      <c r="I261" s="50" t="s">
        <v>1251</v>
      </c>
      <c r="J261" s="50"/>
      <c r="K261" s="56" t="s">
        <v>108</v>
      </c>
      <c r="L261" s="37"/>
      <c r="M261" s="50" t="s">
        <v>1256</v>
      </c>
      <c r="N261" s="50" t="s">
        <v>100</v>
      </c>
      <c r="O261" s="51">
        <v>42</v>
      </c>
      <c r="P261" s="51">
        <v>4.2</v>
      </c>
      <c r="Q261" s="51">
        <v>3.65</v>
      </c>
      <c r="R261" s="51"/>
      <c r="S261" s="70">
        <f t="shared" si="72"/>
        <v>176.4</v>
      </c>
      <c r="T261" s="69">
        <v>4</v>
      </c>
      <c r="U261" s="69">
        <v>2</v>
      </c>
      <c r="V261" s="69">
        <v>12</v>
      </c>
      <c r="W261" s="68"/>
      <c r="X261" s="69"/>
      <c r="Y261" s="39">
        <f t="shared" ref="Y261:Y267" si="82">P261*2</f>
        <v>8.4</v>
      </c>
      <c r="Z261" s="69">
        <v>2</v>
      </c>
      <c r="AA261" s="68">
        <v>11.64</v>
      </c>
      <c r="AB261" s="69">
        <f t="shared" ref="AB261:AB266" si="83">S261</f>
        <v>176.4</v>
      </c>
      <c r="AC261" s="69">
        <f t="shared" ref="AC261:AC266" si="84">O261</f>
        <v>42</v>
      </c>
      <c r="AD261" s="68" t="s">
        <v>100</v>
      </c>
      <c r="AE261" s="68">
        <v>7.6</v>
      </c>
      <c r="AF261" s="68">
        <v>7.6</v>
      </c>
      <c r="AG261" s="68"/>
      <c r="AH261" s="69">
        <v>60</v>
      </c>
      <c r="AI261" s="40">
        <f t="shared" si="65"/>
        <v>456</v>
      </c>
      <c r="AJ261" s="70"/>
      <c r="AK261" s="68">
        <f t="shared" si="75"/>
        <v>456</v>
      </c>
      <c r="AL261" s="69"/>
      <c r="AM261" s="69"/>
      <c r="AN261" s="69"/>
      <c r="AO261" s="69"/>
      <c r="AP261" s="69">
        <f t="shared" si="81"/>
        <v>10</v>
      </c>
      <c r="AQ261" s="69"/>
      <c r="AR261" s="68">
        <v>10</v>
      </c>
      <c r="AS261" s="68"/>
      <c r="AT261" s="69"/>
      <c r="AU261" s="68"/>
      <c r="AV261" s="70">
        <f t="shared" si="76"/>
        <v>60</v>
      </c>
      <c r="AW261" s="70">
        <v>60</v>
      </c>
      <c r="AX261" s="41">
        <f t="shared" si="77"/>
        <v>60</v>
      </c>
      <c r="AY261" s="69">
        <f t="shared" si="78"/>
        <v>60</v>
      </c>
      <c r="AZ261" s="69"/>
      <c r="BA261" s="69"/>
      <c r="BB261" s="68"/>
      <c r="BC261" s="68"/>
      <c r="BD261" s="69"/>
      <c r="BE261" s="68"/>
      <c r="BF261" s="39">
        <f t="shared" si="79"/>
        <v>456</v>
      </c>
      <c r="BG261" s="68">
        <f t="shared" si="80"/>
        <v>60</v>
      </c>
      <c r="BH261" s="71" t="s">
        <v>125</v>
      </c>
      <c r="BI261" s="28"/>
      <c r="BJ261" s="60"/>
      <c r="BK261" s="60"/>
      <c r="BL261" s="28"/>
      <c r="BM261" s="28"/>
      <c r="BO261" s="28"/>
      <c r="BP261" s="28"/>
    </row>
    <row r="262" spans="1:68" ht="18" customHeight="1" x14ac:dyDescent="0.25">
      <c r="A262" s="79">
        <v>258</v>
      </c>
      <c r="B262" s="50" t="s">
        <v>1257</v>
      </c>
      <c r="C262" s="50" t="s">
        <v>1258</v>
      </c>
      <c r="D262" s="56" t="s">
        <v>1254</v>
      </c>
      <c r="E262" s="50" t="s">
        <v>1233</v>
      </c>
      <c r="F262" s="50" t="s">
        <v>1259</v>
      </c>
      <c r="G262" s="50" t="s">
        <v>103</v>
      </c>
      <c r="H262" s="56" t="s">
        <v>455</v>
      </c>
      <c r="I262" s="50" t="s">
        <v>1251</v>
      </c>
      <c r="J262" s="50"/>
      <c r="K262" s="56" t="s">
        <v>110</v>
      </c>
      <c r="L262" s="37"/>
      <c r="M262" s="50" t="s">
        <v>127</v>
      </c>
      <c r="N262" s="50" t="s">
        <v>100</v>
      </c>
      <c r="O262" s="51">
        <v>33</v>
      </c>
      <c r="P262" s="51">
        <v>7.6</v>
      </c>
      <c r="Q262" s="51">
        <v>7</v>
      </c>
      <c r="R262" s="51"/>
      <c r="S262" s="70">
        <f t="shared" si="72"/>
        <v>250.79999999999998</v>
      </c>
      <c r="T262" s="69">
        <v>4</v>
      </c>
      <c r="U262" s="69">
        <v>2</v>
      </c>
      <c r="V262" s="69">
        <v>20</v>
      </c>
      <c r="W262" s="68"/>
      <c r="X262" s="69"/>
      <c r="Y262" s="39">
        <f t="shared" si="82"/>
        <v>15.2</v>
      </c>
      <c r="Z262" s="69">
        <v>2</v>
      </c>
      <c r="AA262" s="68">
        <v>11.64</v>
      </c>
      <c r="AB262" s="69">
        <f t="shared" si="83"/>
        <v>250.79999999999998</v>
      </c>
      <c r="AC262" s="69">
        <f t="shared" si="84"/>
        <v>33</v>
      </c>
      <c r="AD262" s="68" t="s">
        <v>100</v>
      </c>
      <c r="AE262" s="68">
        <v>7.6</v>
      </c>
      <c r="AF262" s="68">
        <v>7.6</v>
      </c>
      <c r="AG262" s="68"/>
      <c r="AH262" s="69">
        <v>80</v>
      </c>
      <c r="AI262" s="40">
        <f t="shared" si="65"/>
        <v>608</v>
      </c>
      <c r="AJ262" s="70"/>
      <c r="AK262" s="68">
        <f t="shared" si="75"/>
        <v>608</v>
      </c>
      <c r="AL262" s="69"/>
      <c r="AM262" s="69"/>
      <c r="AN262" s="69"/>
      <c r="AO262" s="69"/>
      <c r="AP262" s="69">
        <f t="shared" si="81"/>
        <v>127</v>
      </c>
      <c r="AQ262" s="69">
        <v>127</v>
      </c>
      <c r="AR262" s="68"/>
      <c r="AS262" s="68"/>
      <c r="AT262" s="69"/>
      <c r="AU262" s="68"/>
      <c r="AV262" s="70">
        <f t="shared" si="76"/>
        <v>150</v>
      </c>
      <c r="AW262" s="70">
        <v>150</v>
      </c>
      <c r="AX262" s="41">
        <f t="shared" si="77"/>
        <v>150</v>
      </c>
      <c r="AY262" s="69">
        <f t="shared" si="78"/>
        <v>150</v>
      </c>
      <c r="AZ262" s="69"/>
      <c r="BA262" s="69"/>
      <c r="BB262" s="68"/>
      <c r="BC262" s="68"/>
      <c r="BD262" s="69"/>
      <c r="BE262" s="68"/>
      <c r="BF262" s="39">
        <f t="shared" si="79"/>
        <v>608</v>
      </c>
      <c r="BG262" s="68">
        <f t="shared" si="80"/>
        <v>80</v>
      </c>
      <c r="BH262" s="71" t="s">
        <v>125</v>
      </c>
      <c r="BI262" s="28"/>
      <c r="BJ262" s="60"/>
      <c r="BK262" s="60"/>
      <c r="BL262" s="28"/>
      <c r="BM262" s="28"/>
      <c r="BO262" s="28"/>
      <c r="BP262" s="28"/>
    </row>
    <row r="263" spans="1:68" ht="18" customHeight="1" x14ac:dyDescent="0.25">
      <c r="A263" s="79">
        <v>259</v>
      </c>
      <c r="B263" s="50" t="s">
        <v>1260</v>
      </c>
      <c r="C263" s="50" t="s">
        <v>1261</v>
      </c>
      <c r="D263" s="56" t="s">
        <v>1262</v>
      </c>
      <c r="E263" s="50" t="s">
        <v>1233</v>
      </c>
      <c r="F263" s="50" t="s">
        <v>1263</v>
      </c>
      <c r="G263" s="50" t="s">
        <v>103</v>
      </c>
      <c r="H263" s="56" t="s">
        <v>455</v>
      </c>
      <c r="I263" s="50" t="s">
        <v>1251</v>
      </c>
      <c r="J263" s="50"/>
      <c r="K263" s="56" t="s">
        <v>110</v>
      </c>
      <c r="L263" s="37"/>
      <c r="M263" s="50" t="s">
        <v>131</v>
      </c>
      <c r="N263" s="50" t="s">
        <v>100</v>
      </c>
      <c r="O263" s="51">
        <v>30</v>
      </c>
      <c r="P263" s="51">
        <v>3.6</v>
      </c>
      <c r="Q263" s="51">
        <v>3</v>
      </c>
      <c r="R263" s="51"/>
      <c r="S263" s="70">
        <f t="shared" si="72"/>
        <v>108</v>
      </c>
      <c r="T263" s="69">
        <v>4</v>
      </c>
      <c r="U263" s="69">
        <v>2</v>
      </c>
      <c r="V263" s="69">
        <v>12</v>
      </c>
      <c r="W263" s="68"/>
      <c r="X263" s="69"/>
      <c r="Y263" s="39">
        <f t="shared" si="82"/>
        <v>7.2</v>
      </c>
      <c r="Z263" s="69">
        <v>2</v>
      </c>
      <c r="AA263" s="68">
        <v>11.64</v>
      </c>
      <c r="AB263" s="69">
        <f t="shared" si="83"/>
        <v>108</v>
      </c>
      <c r="AC263" s="69">
        <f t="shared" si="84"/>
        <v>30</v>
      </c>
      <c r="AD263" s="68" t="s">
        <v>100</v>
      </c>
      <c r="AE263" s="68">
        <v>3.6</v>
      </c>
      <c r="AF263" s="68">
        <v>3.6</v>
      </c>
      <c r="AG263" s="68"/>
      <c r="AH263" s="69">
        <v>100</v>
      </c>
      <c r="AI263" s="40">
        <f t="shared" si="65"/>
        <v>360</v>
      </c>
      <c r="AJ263" s="70"/>
      <c r="AK263" s="68">
        <f t="shared" si="75"/>
        <v>360</v>
      </c>
      <c r="AL263" s="69"/>
      <c r="AM263" s="69"/>
      <c r="AN263" s="69"/>
      <c r="AO263" s="69"/>
      <c r="AP263" s="69">
        <f t="shared" si="81"/>
        <v>88</v>
      </c>
      <c r="AQ263" s="69">
        <v>88</v>
      </c>
      <c r="AR263" s="68"/>
      <c r="AS263" s="68"/>
      <c r="AT263" s="69"/>
      <c r="AU263" s="68"/>
      <c r="AV263" s="91">
        <f t="shared" si="76"/>
        <v>120</v>
      </c>
      <c r="AW263" s="91">
        <v>120</v>
      </c>
      <c r="AX263" s="41">
        <f t="shared" si="77"/>
        <v>120</v>
      </c>
      <c r="AY263" s="69">
        <f t="shared" si="78"/>
        <v>120</v>
      </c>
      <c r="AZ263" s="69"/>
      <c r="BA263" s="69"/>
      <c r="BB263" s="68"/>
      <c r="BC263" s="68"/>
      <c r="BD263" s="69"/>
      <c r="BE263" s="68"/>
      <c r="BF263" s="39">
        <f t="shared" si="79"/>
        <v>360</v>
      </c>
      <c r="BG263" s="68">
        <f t="shared" si="80"/>
        <v>100</v>
      </c>
      <c r="BH263" s="71" t="s">
        <v>125</v>
      </c>
      <c r="BI263" s="28"/>
      <c r="BJ263" s="60"/>
      <c r="BK263" s="60"/>
      <c r="BL263" s="28"/>
      <c r="BM263" s="28"/>
      <c r="BO263" s="28"/>
      <c r="BP263" s="28"/>
    </row>
    <row r="264" spans="1:68" ht="26.4" customHeight="1" x14ac:dyDescent="0.25">
      <c r="A264" s="79">
        <v>260</v>
      </c>
      <c r="B264" s="50" t="s">
        <v>1264</v>
      </c>
      <c r="C264" s="50" t="s">
        <v>1265</v>
      </c>
      <c r="D264" s="50" t="s">
        <v>1266</v>
      </c>
      <c r="E264" s="50" t="s">
        <v>1233</v>
      </c>
      <c r="F264" s="50" t="s">
        <v>1267</v>
      </c>
      <c r="G264" s="50" t="s">
        <v>103</v>
      </c>
      <c r="H264" s="56" t="s">
        <v>945</v>
      </c>
      <c r="I264" s="50" t="s">
        <v>1251</v>
      </c>
      <c r="J264" s="50"/>
      <c r="K264" s="56" t="s">
        <v>115</v>
      </c>
      <c r="L264" s="37"/>
      <c r="M264" s="50" t="s">
        <v>127</v>
      </c>
      <c r="N264" s="50" t="s">
        <v>101</v>
      </c>
      <c r="O264" s="51">
        <v>33</v>
      </c>
      <c r="P264" s="51">
        <v>6.6</v>
      </c>
      <c r="Q264" s="51">
        <v>6</v>
      </c>
      <c r="R264" s="51"/>
      <c r="S264" s="70">
        <f t="shared" si="72"/>
        <v>217.79999999999998</v>
      </c>
      <c r="T264" s="69">
        <v>4</v>
      </c>
      <c r="U264" s="69">
        <v>2</v>
      </c>
      <c r="V264" s="69">
        <v>22</v>
      </c>
      <c r="W264" s="68"/>
      <c r="X264" s="69"/>
      <c r="Y264" s="39">
        <f t="shared" si="82"/>
        <v>13.2</v>
      </c>
      <c r="Z264" s="69">
        <v>2</v>
      </c>
      <c r="AA264" s="68">
        <v>11.64</v>
      </c>
      <c r="AB264" s="69">
        <f t="shared" si="83"/>
        <v>217.79999999999998</v>
      </c>
      <c r="AC264" s="69">
        <f t="shared" si="84"/>
        <v>33</v>
      </c>
      <c r="AD264" s="68" t="s">
        <v>101</v>
      </c>
      <c r="AE264" s="68">
        <v>6.6</v>
      </c>
      <c r="AF264" s="68">
        <v>6.6</v>
      </c>
      <c r="AG264" s="68"/>
      <c r="AH264" s="69">
        <f>110-55</f>
        <v>55</v>
      </c>
      <c r="AI264" s="40">
        <f>AE264*AH264</f>
        <v>363</v>
      </c>
      <c r="AJ264" s="68">
        <f>AE264*AH264-AK264-AL264-AM264</f>
        <v>363</v>
      </c>
      <c r="AK264" s="68"/>
      <c r="AL264" s="69"/>
      <c r="AM264" s="69"/>
      <c r="AN264" s="69"/>
      <c r="AO264" s="69"/>
      <c r="AP264" s="69">
        <f t="shared" si="81"/>
        <v>164</v>
      </c>
      <c r="AQ264" s="69">
        <v>164</v>
      </c>
      <c r="AR264" s="68"/>
      <c r="AS264" s="68"/>
      <c r="AT264" s="69"/>
      <c r="AU264" s="68"/>
      <c r="AV264" s="91">
        <v>82</v>
      </c>
      <c r="AW264" s="70"/>
      <c r="AX264" s="41"/>
      <c r="AY264" s="69"/>
      <c r="AZ264" s="75">
        <v>82</v>
      </c>
      <c r="BA264" s="69"/>
      <c r="BB264" s="68"/>
      <c r="BC264" s="68"/>
      <c r="BD264" s="69"/>
      <c r="BE264" s="68"/>
      <c r="BF264" s="39">
        <f t="shared" si="79"/>
        <v>363</v>
      </c>
      <c r="BG264" s="68">
        <f t="shared" si="80"/>
        <v>55</v>
      </c>
      <c r="BH264" s="71" t="s">
        <v>125</v>
      </c>
      <c r="BI264" s="94"/>
      <c r="BJ264" s="95"/>
      <c r="BK264" s="60"/>
      <c r="BL264" s="28"/>
      <c r="BM264" s="28"/>
      <c r="BO264" s="28"/>
      <c r="BP264" s="28"/>
    </row>
    <row r="265" spans="1:68" ht="18" customHeight="1" x14ac:dyDescent="0.25">
      <c r="A265" s="79">
        <v>261</v>
      </c>
      <c r="B265" s="50" t="s">
        <v>1268</v>
      </c>
      <c r="C265" s="50" t="s">
        <v>1269</v>
      </c>
      <c r="D265" s="56" t="s">
        <v>1266</v>
      </c>
      <c r="E265" s="50" t="s">
        <v>1233</v>
      </c>
      <c r="F265" s="50" t="s">
        <v>1270</v>
      </c>
      <c r="G265" s="50" t="s">
        <v>103</v>
      </c>
      <c r="H265" s="56" t="s">
        <v>945</v>
      </c>
      <c r="I265" s="50" t="s">
        <v>1251</v>
      </c>
      <c r="J265" s="50"/>
      <c r="K265" s="56" t="s">
        <v>108</v>
      </c>
      <c r="L265" s="37"/>
      <c r="M265" s="50" t="s">
        <v>1271</v>
      </c>
      <c r="N265" s="50" t="s">
        <v>1272</v>
      </c>
      <c r="O265" s="51">
        <v>22.2</v>
      </c>
      <c r="P265" s="51">
        <v>2.1</v>
      </c>
      <c r="Q265" s="51">
        <v>1.7</v>
      </c>
      <c r="R265" s="51"/>
      <c r="S265" s="70">
        <f t="shared" si="72"/>
        <v>46.62</v>
      </c>
      <c r="T265" s="69">
        <v>2</v>
      </c>
      <c r="U265" s="69">
        <v>2</v>
      </c>
      <c r="V265" s="70">
        <f>P265*2</f>
        <v>4.2</v>
      </c>
      <c r="W265" s="68"/>
      <c r="X265" s="69"/>
      <c r="Y265" s="39">
        <f t="shared" si="82"/>
        <v>4.2</v>
      </c>
      <c r="Z265" s="69">
        <v>2</v>
      </c>
      <c r="AA265" s="68">
        <v>11.64</v>
      </c>
      <c r="AB265" s="69">
        <f t="shared" si="83"/>
        <v>46.62</v>
      </c>
      <c r="AC265" s="69">
        <f t="shared" si="84"/>
        <v>22.2</v>
      </c>
      <c r="AD265" s="68" t="s">
        <v>100</v>
      </c>
      <c r="AE265" s="68">
        <v>2.1</v>
      </c>
      <c r="AF265" s="68">
        <v>2.1</v>
      </c>
      <c r="AG265" s="68"/>
      <c r="AH265" s="69">
        <v>60</v>
      </c>
      <c r="AI265" s="40">
        <f t="shared" si="65"/>
        <v>126</v>
      </c>
      <c r="AJ265" s="70"/>
      <c r="AK265" s="68">
        <f>AE265*AH265</f>
        <v>126</v>
      </c>
      <c r="AL265" s="69"/>
      <c r="AM265" s="69"/>
      <c r="AN265" s="69"/>
      <c r="AO265" s="69"/>
      <c r="AP265" s="69">
        <f t="shared" si="81"/>
        <v>50</v>
      </c>
      <c r="AQ265" s="69">
        <v>50</v>
      </c>
      <c r="AR265" s="68"/>
      <c r="AS265" s="68"/>
      <c r="AT265" s="69"/>
      <c r="AU265" s="68"/>
      <c r="AV265" s="70">
        <f>AW265+AZ265+BA265</f>
        <v>20</v>
      </c>
      <c r="AW265" s="70">
        <v>20</v>
      </c>
      <c r="AX265" s="41">
        <f>AW265</f>
        <v>20</v>
      </c>
      <c r="AY265" s="69">
        <f>AW265</f>
        <v>20</v>
      </c>
      <c r="AZ265" s="69"/>
      <c r="BA265" s="69"/>
      <c r="BB265" s="68"/>
      <c r="BC265" s="68"/>
      <c r="BD265" s="69"/>
      <c r="BE265" s="68"/>
      <c r="BF265" s="39">
        <f t="shared" si="79"/>
        <v>126</v>
      </c>
      <c r="BG265" s="68">
        <f t="shared" si="80"/>
        <v>60</v>
      </c>
      <c r="BH265" s="71" t="s">
        <v>125</v>
      </c>
      <c r="BI265" s="28"/>
      <c r="BJ265" s="60"/>
      <c r="BK265" s="60"/>
      <c r="BL265" s="28"/>
      <c r="BM265" s="28"/>
      <c r="BO265" s="28"/>
      <c r="BP265" s="28"/>
    </row>
    <row r="266" spans="1:68" ht="18" customHeight="1" x14ac:dyDescent="0.25">
      <c r="A266" s="79">
        <v>262</v>
      </c>
      <c r="B266" s="50" t="s">
        <v>1273</v>
      </c>
      <c r="C266" s="50" t="s">
        <v>1274</v>
      </c>
      <c r="D266" s="56" t="s">
        <v>1275</v>
      </c>
      <c r="E266" s="50" t="s">
        <v>1276</v>
      </c>
      <c r="F266" s="50" t="s">
        <v>1277</v>
      </c>
      <c r="G266" s="50" t="s">
        <v>103</v>
      </c>
      <c r="H266" s="56" t="s">
        <v>455</v>
      </c>
      <c r="I266" s="50" t="s">
        <v>1278</v>
      </c>
      <c r="J266" s="50"/>
      <c r="K266" s="56" t="s">
        <v>108</v>
      </c>
      <c r="L266" s="36"/>
      <c r="M266" s="50" t="s">
        <v>147</v>
      </c>
      <c r="N266" s="50" t="s">
        <v>100</v>
      </c>
      <c r="O266" s="51">
        <v>20</v>
      </c>
      <c r="P266" s="67">
        <v>2.15</v>
      </c>
      <c r="Q266" s="51">
        <v>1.85</v>
      </c>
      <c r="R266" s="51"/>
      <c r="S266" s="70">
        <f t="shared" si="72"/>
        <v>43</v>
      </c>
      <c r="T266" s="69"/>
      <c r="U266" s="69">
        <v>2</v>
      </c>
      <c r="V266" s="68"/>
      <c r="W266" s="68"/>
      <c r="X266" s="69"/>
      <c r="Y266" s="39">
        <f t="shared" si="82"/>
        <v>4.3</v>
      </c>
      <c r="Z266" s="69">
        <v>2</v>
      </c>
      <c r="AA266" s="68"/>
      <c r="AB266" s="69">
        <f t="shared" si="83"/>
        <v>43</v>
      </c>
      <c r="AC266" s="69">
        <f t="shared" si="84"/>
        <v>20</v>
      </c>
      <c r="AD266" s="68" t="s">
        <v>100</v>
      </c>
      <c r="AE266" s="68">
        <v>2.6</v>
      </c>
      <c r="AF266" s="68">
        <v>2.6</v>
      </c>
      <c r="AG266" s="68"/>
      <c r="AH266" s="69">
        <v>25</v>
      </c>
      <c r="AI266" s="40">
        <f t="shared" si="65"/>
        <v>65</v>
      </c>
      <c r="AJ266" s="70"/>
      <c r="AK266" s="68">
        <f>AE266*AH266</f>
        <v>65</v>
      </c>
      <c r="AL266" s="69"/>
      <c r="AM266" s="69"/>
      <c r="AN266" s="69"/>
      <c r="AO266" s="69"/>
      <c r="AP266" s="69">
        <f t="shared" si="81"/>
        <v>10</v>
      </c>
      <c r="AQ266" s="69">
        <v>10</v>
      </c>
      <c r="AR266" s="68"/>
      <c r="AS266" s="68"/>
      <c r="AT266" s="69"/>
      <c r="AU266" s="68"/>
      <c r="AV266" s="70">
        <f>AW266+AZ266+BA266</f>
        <v>10</v>
      </c>
      <c r="AW266" s="70">
        <v>10</v>
      </c>
      <c r="AX266" s="41">
        <f>AW266</f>
        <v>10</v>
      </c>
      <c r="AY266" s="69">
        <f>AW266</f>
        <v>10</v>
      </c>
      <c r="AZ266" s="69"/>
      <c r="BA266" s="69"/>
      <c r="BB266" s="68"/>
      <c r="BC266" s="68"/>
      <c r="BD266" s="69">
        <v>20</v>
      </c>
      <c r="BE266" s="68"/>
      <c r="BF266" s="39">
        <f t="shared" si="79"/>
        <v>65</v>
      </c>
      <c r="BG266" s="68">
        <f t="shared" si="80"/>
        <v>25</v>
      </c>
      <c r="BH266" s="71" t="s">
        <v>125</v>
      </c>
      <c r="BI266" s="28"/>
      <c r="BJ266" s="60"/>
      <c r="BK266" s="60"/>
      <c r="BL266" s="28"/>
      <c r="BM266" s="28"/>
      <c r="BO266" s="28"/>
      <c r="BP266" s="28"/>
    </row>
    <row r="267" spans="1:68" ht="18" customHeight="1" x14ac:dyDescent="0.25">
      <c r="A267" s="126">
        <v>263</v>
      </c>
      <c r="B267" s="120" t="s">
        <v>1279</v>
      </c>
      <c r="C267" s="120" t="s">
        <v>1280</v>
      </c>
      <c r="D267" s="120" t="s">
        <v>1281</v>
      </c>
      <c r="E267" s="120" t="s">
        <v>1276</v>
      </c>
      <c r="F267" s="120"/>
      <c r="G267" s="120" t="s">
        <v>103</v>
      </c>
      <c r="H267" s="120" t="s">
        <v>1282</v>
      </c>
      <c r="I267" s="120" t="s">
        <v>1283</v>
      </c>
      <c r="J267" s="120" t="s">
        <v>1284</v>
      </c>
      <c r="K267" s="120"/>
      <c r="L267" s="120"/>
      <c r="M267" s="120" t="s">
        <v>1285</v>
      </c>
      <c r="N267" s="50" t="s">
        <v>1286</v>
      </c>
      <c r="O267" s="51">
        <v>42</v>
      </c>
      <c r="P267" s="67">
        <v>6</v>
      </c>
      <c r="Q267" s="51">
        <v>6</v>
      </c>
      <c r="R267" s="50"/>
      <c r="S267" s="50">
        <f>O267*P267</f>
        <v>252</v>
      </c>
      <c r="T267" s="50">
        <v>4</v>
      </c>
      <c r="U267" s="50">
        <v>2</v>
      </c>
      <c r="V267" s="96"/>
      <c r="W267" s="96"/>
      <c r="X267" s="96"/>
      <c r="Y267" s="39">
        <f t="shared" si="82"/>
        <v>12</v>
      </c>
      <c r="Z267" s="69"/>
      <c r="AA267" s="68"/>
      <c r="AB267" s="50">
        <v>252</v>
      </c>
      <c r="AC267" s="69">
        <v>42</v>
      </c>
      <c r="AD267" s="68" t="s">
        <v>319</v>
      </c>
      <c r="AE267" s="68">
        <v>5.2</v>
      </c>
      <c r="AF267" s="68">
        <v>5.2</v>
      </c>
      <c r="AG267" s="68"/>
      <c r="AH267" s="69">
        <v>130</v>
      </c>
      <c r="AI267" s="40">
        <f t="shared" si="65"/>
        <v>676</v>
      </c>
      <c r="AJ267" s="70">
        <v>676</v>
      </c>
      <c r="AK267" s="68"/>
      <c r="AL267" s="69"/>
      <c r="AM267" s="69"/>
      <c r="AN267" s="69"/>
      <c r="AO267" s="69"/>
      <c r="AP267" s="69"/>
      <c r="AQ267" s="69"/>
      <c r="AR267" s="68"/>
      <c r="AS267" s="69"/>
      <c r="AT267" s="69"/>
      <c r="AU267" s="69"/>
      <c r="AV267" s="69"/>
      <c r="AW267" s="69"/>
      <c r="AX267" s="41"/>
      <c r="AY267" s="69"/>
      <c r="AZ267" s="69"/>
      <c r="BA267" s="69"/>
      <c r="BB267" s="69"/>
      <c r="BC267" s="69"/>
      <c r="BD267" s="69"/>
      <c r="BE267" s="69"/>
      <c r="BF267" s="39">
        <f t="shared" si="79"/>
        <v>676</v>
      </c>
      <c r="BG267" s="68">
        <f t="shared" si="80"/>
        <v>130</v>
      </c>
      <c r="BH267" s="122" t="s">
        <v>1287</v>
      </c>
      <c r="BI267" s="28"/>
      <c r="BJ267" s="60"/>
      <c r="BK267" s="60"/>
      <c r="BL267" s="28"/>
      <c r="BM267" s="28"/>
      <c r="BO267" s="28"/>
      <c r="BP267" s="28"/>
    </row>
    <row r="268" spans="1:68" ht="18" customHeight="1" x14ac:dyDescent="0.25">
      <c r="A268" s="127"/>
      <c r="B268" s="121"/>
      <c r="C268" s="121"/>
      <c r="D268" s="121"/>
      <c r="E268" s="121"/>
      <c r="F268" s="121"/>
      <c r="G268" s="121"/>
      <c r="H268" s="121"/>
      <c r="I268" s="121"/>
      <c r="J268" s="121"/>
      <c r="K268" s="121"/>
      <c r="L268" s="121"/>
      <c r="M268" s="121"/>
      <c r="N268" s="50"/>
      <c r="O268" s="51"/>
      <c r="P268" s="67"/>
      <c r="Q268" s="51"/>
      <c r="R268" s="50"/>
      <c r="S268" s="50"/>
      <c r="T268" s="50"/>
      <c r="U268" s="50"/>
      <c r="V268" s="96"/>
      <c r="W268" s="96"/>
      <c r="X268" s="96"/>
      <c r="Y268" s="39"/>
      <c r="Z268" s="69"/>
      <c r="AA268" s="68"/>
      <c r="AB268" s="50"/>
      <c r="AC268" s="69"/>
      <c r="AD268" s="68" t="s">
        <v>1288</v>
      </c>
      <c r="AE268" s="68">
        <v>2</v>
      </c>
      <c r="AF268" s="68"/>
      <c r="AG268" s="68">
        <v>2</v>
      </c>
      <c r="AH268" s="69">
        <v>77</v>
      </c>
      <c r="AI268" s="40">
        <f t="shared" si="65"/>
        <v>154</v>
      </c>
      <c r="AJ268" s="70"/>
      <c r="AK268" s="68"/>
      <c r="AL268" s="69"/>
      <c r="AM268" s="69">
        <v>154</v>
      </c>
      <c r="AN268" s="69"/>
      <c r="AO268" s="69"/>
      <c r="AP268" s="69"/>
      <c r="AQ268" s="69"/>
      <c r="AR268" s="68"/>
      <c r="AS268" s="69"/>
      <c r="AT268" s="69"/>
      <c r="AU268" s="69"/>
      <c r="AV268" s="69"/>
      <c r="AW268" s="69"/>
      <c r="AX268" s="41"/>
      <c r="AY268" s="69"/>
      <c r="AZ268" s="69"/>
      <c r="BA268" s="69"/>
      <c r="BB268" s="69"/>
      <c r="BC268" s="69"/>
      <c r="BD268" s="69"/>
      <c r="BE268" s="69"/>
      <c r="BF268" s="39">
        <f t="shared" si="79"/>
        <v>154</v>
      </c>
      <c r="BG268" s="68">
        <f t="shared" si="80"/>
        <v>77</v>
      </c>
      <c r="BH268" s="123"/>
      <c r="BI268" s="28"/>
      <c r="BJ268" s="60"/>
      <c r="BK268" s="60"/>
      <c r="BL268" s="28"/>
      <c r="BM268" s="28"/>
      <c r="BO268" s="28"/>
      <c r="BP268" s="28"/>
    </row>
    <row r="269" spans="1:68" ht="18" customHeight="1" x14ac:dyDescent="0.25">
      <c r="A269" s="79">
        <v>264</v>
      </c>
      <c r="B269" s="50" t="s">
        <v>1289</v>
      </c>
      <c r="C269" s="50" t="s">
        <v>1290</v>
      </c>
      <c r="D269" s="50" t="s">
        <v>1291</v>
      </c>
      <c r="E269" s="50" t="s">
        <v>1276</v>
      </c>
      <c r="F269" s="50"/>
      <c r="G269" s="50" t="s">
        <v>103</v>
      </c>
      <c r="H269" s="56" t="s">
        <v>455</v>
      </c>
      <c r="I269" s="50" t="s">
        <v>1283</v>
      </c>
      <c r="J269" s="35" t="s">
        <v>1210</v>
      </c>
      <c r="K269" s="50"/>
      <c r="L269" s="50">
        <v>2023</v>
      </c>
      <c r="M269" s="50" t="s">
        <v>1292</v>
      </c>
      <c r="N269" s="50" t="s">
        <v>100</v>
      </c>
      <c r="O269" s="51">
        <v>56</v>
      </c>
      <c r="P269" s="67">
        <v>6</v>
      </c>
      <c r="Q269" s="51">
        <v>5</v>
      </c>
      <c r="R269" s="51"/>
      <c r="S269" s="70">
        <f>O269*P269</f>
        <v>336</v>
      </c>
      <c r="T269" s="69">
        <v>4</v>
      </c>
      <c r="U269" s="69">
        <v>2</v>
      </c>
      <c r="V269" s="68"/>
      <c r="W269" s="68"/>
      <c r="X269" s="69"/>
      <c r="Y269" s="39">
        <f>P269*2</f>
        <v>12</v>
      </c>
      <c r="Z269" s="69"/>
      <c r="AA269" s="68"/>
      <c r="AB269" s="70">
        <v>336</v>
      </c>
      <c r="AC269" s="69">
        <v>56</v>
      </c>
      <c r="AD269" s="68" t="s">
        <v>319</v>
      </c>
      <c r="AE269" s="68">
        <v>6</v>
      </c>
      <c r="AF269" s="68">
        <v>6</v>
      </c>
      <c r="AG269" s="68"/>
      <c r="AH269" s="69">
        <v>12</v>
      </c>
      <c r="AI269" s="40">
        <f t="shared" si="65"/>
        <v>72</v>
      </c>
      <c r="AJ269" s="70">
        <v>72</v>
      </c>
      <c r="AK269" s="68"/>
      <c r="AL269" s="69"/>
      <c r="AM269" s="69"/>
      <c r="AN269" s="69"/>
      <c r="AO269" s="69"/>
      <c r="AP269" s="69"/>
      <c r="AQ269" s="69"/>
      <c r="AR269" s="68"/>
      <c r="AS269" s="68"/>
      <c r="AT269" s="69"/>
      <c r="AU269" s="68"/>
      <c r="AV269" s="70"/>
      <c r="AW269" s="70"/>
      <c r="AX269" s="41"/>
      <c r="AY269" s="69"/>
      <c r="AZ269" s="69"/>
      <c r="BA269" s="69"/>
      <c r="BB269" s="68"/>
      <c r="BC269" s="68"/>
      <c r="BD269" s="69"/>
      <c r="BE269" s="68"/>
      <c r="BF269" s="39">
        <f t="shared" si="79"/>
        <v>72</v>
      </c>
      <c r="BG269" s="68">
        <f t="shared" si="80"/>
        <v>12</v>
      </c>
      <c r="BH269" s="69" t="s">
        <v>1287</v>
      </c>
      <c r="BI269" s="28"/>
      <c r="BJ269" s="60"/>
      <c r="BK269" s="60"/>
      <c r="BL269" s="28"/>
      <c r="BM269" s="28"/>
      <c r="BO269" s="28"/>
      <c r="BP269" s="28"/>
    </row>
    <row r="270" spans="1:68" ht="36.6" customHeight="1" x14ac:dyDescent="0.25">
      <c r="A270" s="79">
        <v>265</v>
      </c>
      <c r="B270" s="50" t="s">
        <v>1293</v>
      </c>
      <c r="C270" s="50" t="s">
        <v>1294</v>
      </c>
      <c r="D270" s="50"/>
      <c r="E270" s="50" t="s">
        <v>1276</v>
      </c>
      <c r="F270" s="50" t="s">
        <v>1295</v>
      </c>
      <c r="G270" s="50" t="s">
        <v>103</v>
      </c>
      <c r="H270" s="56" t="s">
        <v>455</v>
      </c>
      <c r="I270" s="50" t="s">
        <v>1296</v>
      </c>
      <c r="J270" s="35" t="s">
        <v>1210</v>
      </c>
      <c r="K270" s="50"/>
      <c r="L270" s="50">
        <v>2023</v>
      </c>
      <c r="M270" s="50" t="s">
        <v>1297</v>
      </c>
      <c r="N270" s="50" t="s">
        <v>100</v>
      </c>
      <c r="O270" s="51">
        <v>32</v>
      </c>
      <c r="P270" s="67">
        <v>5</v>
      </c>
      <c r="Q270" s="51">
        <v>4</v>
      </c>
      <c r="R270" s="51"/>
      <c r="S270" s="70">
        <f>O270*P270</f>
        <v>160</v>
      </c>
      <c r="T270" s="69">
        <v>4</v>
      </c>
      <c r="U270" s="69">
        <v>2</v>
      </c>
      <c r="V270" s="68"/>
      <c r="W270" s="68"/>
      <c r="X270" s="69"/>
      <c r="Y270" s="39">
        <f>P270*2</f>
        <v>10</v>
      </c>
      <c r="Z270" s="69"/>
      <c r="AA270" s="68"/>
      <c r="AB270" s="70">
        <v>160</v>
      </c>
      <c r="AC270" s="69">
        <v>32</v>
      </c>
      <c r="AD270" s="68" t="s">
        <v>319</v>
      </c>
      <c r="AE270" s="68">
        <v>5</v>
      </c>
      <c r="AF270" s="68">
        <v>5</v>
      </c>
      <c r="AG270" s="68"/>
      <c r="AH270" s="69">
        <v>12</v>
      </c>
      <c r="AI270" s="40">
        <f t="shared" si="65"/>
        <v>60</v>
      </c>
      <c r="AJ270" s="70">
        <v>60</v>
      </c>
      <c r="AK270" s="68"/>
      <c r="AL270" s="69"/>
      <c r="AM270" s="69"/>
      <c r="AN270" s="69"/>
      <c r="AO270" s="69"/>
      <c r="AP270" s="69">
        <v>12</v>
      </c>
      <c r="AQ270" s="69"/>
      <c r="AR270" s="68">
        <v>12</v>
      </c>
      <c r="AS270" s="68"/>
      <c r="AT270" s="69"/>
      <c r="AU270" s="68"/>
      <c r="AV270" s="70">
        <v>12</v>
      </c>
      <c r="AW270" s="70">
        <v>12</v>
      </c>
      <c r="AX270" s="41">
        <f>AW270</f>
        <v>12</v>
      </c>
      <c r="AY270" s="69">
        <f>AW270</f>
        <v>12</v>
      </c>
      <c r="AZ270" s="69"/>
      <c r="BA270" s="69"/>
      <c r="BB270" s="68"/>
      <c r="BC270" s="68"/>
      <c r="BD270" s="69"/>
      <c r="BE270" s="68"/>
      <c r="BF270" s="39">
        <f t="shared" si="79"/>
        <v>60</v>
      </c>
      <c r="BG270" s="68">
        <f t="shared" si="80"/>
        <v>12</v>
      </c>
      <c r="BH270" s="71" t="s">
        <v>1287</v>
      </c>
      <c r="BI270" s="28"/>
      <c r="BJ270" s="60"/>
      <c r="BK270" s="60"/>
      <c r="BL270" s="28"/>
      <c r="BM270" s="28"/>
      <c r="BO270" s="28"/>
      <c r="BP270" s="28"/>
    </row>
    <row r="271" spans="1:68" s="102" customFormat="1" ht="31.5" customHeight="1" x14ac:dyDescent="0.25">
      <c r="A271" s="97"/>
      <c r="B271" s="97" t="s">
        <v>4</v>
      </c>
      <c r="C271" s="97"/>
      <c r="D271" s="97"/>
      <c r="E271" s="97"/>
      <c r="F271" s="97"/>
      <c r="G271" s="97"/>
      <c r="H271" s="97"/>
      <c r="I271" s="97"/>
      <c r="J271" s="97"/>
      <c r="K271" s="97"/>
      <c r="L271" s="97"/>
      <c r="M271" s="97"/>
      <c r="N271" s="97"/>
      <c r="O271" s="97">
        <f>SUM(O5:O270)</f>
        <v>7845.7000000000007</v>
      </c>
      <c r="P271" s="97"/>
      <c r="Q271" s="97"/>
      <c r="R271" s="97"/>
      <c r="S271" s="97">
        <f>SUM(S5:S270)</f>
        <v>38900.247000000003</v>
      </c>
      <c r="T271" s="98">
        <f>SUM(T5:T270)</f>
        <v>826</v>
      </c>
      <c r="U271" s="98">
        <f>SUM(U5:U270)</f>
        <v>530</v>
      </c>
      <c r="V271" s="98">
        <f>SUM(V5:V270)</f>
        <v>949.60000000000014</v>
      </c>
      <c r="W271" s="98">
        <f>SUM(W5:W270)</f>
        <v>637.29999999999995</v>
      </c>
      <c r="X271" s="98"/>
      <c r="Y271" s="97">
        <f>SUM(Y5:Y270)</f>
        <v>2457.8599999999979</v>
      </c>
      <c r="Z271" s="98">
        <f>SUM(Z5:Z270)</f>
        <v>514</v>
      </c>
      <c r="AA271" s="97">
        <f>SUM(AA5:AA270)</f>
        <v>930.80999999999915</v>
      </c>
      <c r="AB271" s="98">
        <f>SUM(AB5:AB270)</f>
        <v>38900.247000000003</v>
      </c>
      <c r="AC271" s="98">
        <f>SUM(AC5:AC270)</f>
        <v>7845.7000000000007</v>
      </c>
      <c r="AD271" s="98"/>
      <c r="AE271" s="98">
        <f>SUM(AE5:AE270)</f>
        <v>1323.6499999999983</v>
      </c>
      <c r="AF271" s="98">
        <f>SUM(AF5:AF270)</f>
        <v>1253.5499999999986</v>
      </c>
      <c r="AG271" s="98">
        <f>SUM(AG5:AG270)</f>
        <v>67.900000000000006</v>
      </c>
      <c r="AH271" s="98">
        <f>SUM(AH5:AH270)</f>
        <v>16039.940000000002</v>
      </c>
      <c r="AI271" s="98" t="s">
        <v>1298</v>
      </c>
      <c r="AJ271" s="98">
        <f t="shared" ref="AJ271:BG271" si="85">SUM(AJ5:AJ270)</f>
        <v>41380.04</v>
      </c>
      <c r="AK271" s="98">
        <f t="shared" si="85"/>
        <v>47320.5</v>
      </c>
      <c r="AL271" s="98">
        <f t="shared" si="85"/>
        <v>0</v>
      </c>
      <c r="AM271" s="98">
        <f t="shared" si="85"/>
        <v>1370</v>
      </c>
      <c r="AN271" s="98">
        <f t="shared" si="85"/>
        <v>33.9</v>
      </c>
      <c r="AO271" s="98">
        <f t="shared" si="85"/>
        <v>48.79999999999999</v>
      </c>
      <c r="AP271" s="98">
        <f t="shared" si="85"/>
        <v>14352.619999999999</v>
      </c>
      <c r="AQ271" s="98">
        <f t="shared" si="85"/>
        <v>4419</v>
      </c>
      <c r="AR271" s="97">
        <f t="shared" si="85"/>
        <v>9281.6200000000008</v>
      </c>
      <c r="AS271" s="98">
        <f t="shared" si="85"/>
        <v>652</v>
      </c>
      <c r="AT271" s="98">
        <f t="shared" si="85"/>
        <v>10.38</v>
      </c>
      <c r="AU271" s="98">
        <f t="shared" si="85"/>
        <v>217.5</v>
      </c>
      <c r="AV271" s="98">
        <f t="shared" si="85"/>
        <v>17048.219999999994</v>
      </c>
      <c r="AW271" s="99">
        <f t="shared" si="85"/>
        <v>8797.6000000000022</v>
      </c>
      <c r="AX271" s="98">
        <f t="shared" si="85"/>
        <v>8797.6000000000022</v>
      </c>
      <c r="AY271" s="99">
        <f t="shared" si="85"/>
        <v>8797.6000000000022</v>
      </c>
      <c r="AZ271" s="97">
        <f t="shared" si="85"/>
        <v>6893.92</v>
      </c>
      <c r="BA271" s="97">
        <f t="shared" si="85"/>
        <v>1356.6999999999998</v>
      </c>
      <c r="BB271" s="98">
        <f t="shared" si="85"/>
        <v>216</v>
      </c>
      <c r="BC271" s="98">
        <f t="shared" si="85"/>
        <v>6</v>
      </c>
      <c r="BD271" s="98">
        <f t="shared" si="85"/>
        <v>94.92</v>
      </c>
      <c r="BE271" s="98">
        <f t="shared" si="85"/>
        <v>65.5</v>
      </c>
      <c r="BF271" s="98">
        <f t="shared" si="85"/>
        <v>90153.239999999991</v>
      </c>
      <c r="BG271" s="97">
        <f t="shared" si="85"/>
        <v>16039.940000000002</v>
      </c>
      <c r="BH271" s="100"/>
      <c r="BI271" s="101"/>
      <c r="BJ271" s="101"/>
      <c r="BK271" s="101"/>
    </row>
    <row r="272" spans="1:68" s="104" customFormat="1" ht="72.599999999999994" customHeight="1" x14ac:dyDescent="0.4">
      <c r="A272" s="124" t="s">
        <v>1299</v>
      </c>
      <c r="B272" s="124"/>
      <c r="C272" s="124"/>
      <c r="D272" s="124"/>
      <c r="E272" s="124"/>
      <c r="F272" s="124"/>
      <c r="G272" s="124"/>
      <c r="H272" s="124"/>
      <c r="I272" s="124"/>
      <c r="J272" s="124"/>
      <c r="K272" s="124"/>
      <c r="L272" s="124"/>
      <c r="M272" s="124"/>
      <c r="N272" s="124"/>
      <c r="O272" s="124"/>
      <c r="P272" s="124"/>
      <c r="Q272" s="124"/>
      <c r="R272" s="124"/>
      <c r="S272" s="124"/>
      <c r="T272" s="124"/>
      <c r="U272" s="124"/>
      <c r="V272" s="124"/>
      <c r="W272" s="124"/>
      <c r="X272" s="124"/>
      <c r="Y272" s="124"/>
      <c r="Z272" s="124"/>
      <c r="AA272" s="124"/>
      <c r="AB272" s="124"/>
      <c r="AC272" s="124"/>
      <c r="AD272" s="124"/>
      <c r="AE272" s="124"/>
      <c r="AF272" s="124"/>
      <c r="AG272" s="124"/>
      <c r="AH272" s="124"/>
      <c r="AI272" s="124"/>
      <c r="AJ272" s="124"/>
      <c r="AK272" s="124"/>
      <c r="AL272" s="124"/>
      <c r="AM272" s="124"/>
      <c r="AN272" s="124"/>
      <c r="AO272" s="124"/>
      <c r="AP272" s="124"/>
      <c r="AQ272" s="124"/>
      <c r="AR272" s="124"/>
      <c r="AS272" s="124"/>
      <c r="AT272" s="124"/>
      <c r="AU272" s="124"/>
      <c r="AV272" s="124"/>
      <c r="AW272" s="124"/>
      <c r="AX272" s="124"/>
      <c r="AY272" s="124"/>
      <c r="AZ272" s="124"/>
      <c r="BA272" s="124"/>
      <c r="BB272" s="124"/>
      <c r="BC272" s="124"/>
      <c r="BD272" s="124"/>
      <c r="BE272" s="124"/>
      <c r="BF272" s="124"/>
      <c r="BG272" s="124"/>
      <c r="BH272" s="124"/>
      <c r="BI272" s="103"/>
      <c r="BJ272" s="103"/>
    </row>
    <row r="273" spans="4:68" ht="17.25" x14ac:dyDescent="0.15">
      <c r="BK273" s="28"/>
      <c r="BL273" s="28"/>
      <c r="BM273" s="28"/>
      <c r="BO273" s="28"/>
      <c r="BP273" s="28"/>
    </row>
    <row r="274" spans="4:68" ht="27.75" hidden="1" x14ac:dyDescent="0.15">
      <c r="D274" s="111"/>
      <c r="E274" s="112"/>
      <c r="T274" s="106"/>
      <c r="U274" s="106"/>
      <c r="Z274" s="106"/>
      <c r="AC274" s="106"/>
      <c r="AD274" s="106"/>
      <c r="AE274" s="106"/>
      <c r="AQ274" s="106"/>
      <c r="AR274" s="106"/>
      <c r="AS274" s="106"/>
      <c r="AT274" s="106"/>
      <c r="AU274" s="106"/>
      <c r="AV274" s="106"/>
      <c r="AW274" s="106"/>
      <c r="AX274" s="106"/>
      <c r="AY274" s="106"/>
      <c r="AZ274" s="106"/>
      <c r="BA274" s="106"/>
      <c r="BB274" s="106"/>
      <c r="BC274" s="106"/>
      <c r="BD274" s="106"/>
      <c r="BF274" s="106"/>
      <c r="BG274" s="106"/>
    </row>
  </sheetData>
  <autoFilter ref="A4:FD272"/>
  <mergeCells count="78"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J2:J4"/>
    <mergeCell ref="K2:K4"/>
    <mergeCell ref="L2:L4"/>
    <mergeCell ref="M2:M4"/>
    <mergeCell ref="O2:AC2"/>
    <mergeCell ref="T3:T4"/>
    <mergeCell ref="AB3:AB4"/>
    <mergeCell ref="Y3:Y4"/>
    <mergeCell ref="Z3:Z4"/>
    <mergeCell ref="BH2:BH4"/>
    <mergeCell ref="N3:N4"/>
    <mergeCell ref="O3:O4"/>
    <mergeCell ref="P3:P4"/>
    <mergeCell ref="Q3:Q4"/>
    <mergeCell ref="R3:R4"/>
    <mergeCell ref="S3:S4"/>
    <mergeCell ref="W3:W4"/>
    <mergeCell ref="X3:X4"/>
    <mergeCell ref="U3:U4"/>
    <mergeCell ref="V3:V4"/>
    <mergeCell ref="AA3:AA4"/>
    <mergeCell ref="AD2:BG2"/>
    <mergeCell ref="AF3:AF4"/>
    <mergeCell ref="AG3:AG4"/>
    <mergeCell ref="AH3:AH4"/>
    <mergeCell ref="AK3:AK4"/>
    <mergeCell ref="AL3:AL4"/>
    <mergeCell ref="AJ3:AJ4"/>
    <mergeCell ref="AC3:AC4"/>
    <mergeCell ref="AD3:AD4"/>
    <mergeCell ref="AE3:AE4"/>
    <mergeCell ref="AI3:AI4"/>
    <mergeCell ref="AO3:AO4"/>
    <mergeCell ref="AP3:AP4"/>
    <mergeCell ref="AQ3:AQ4"/>
    <mergeCell ref="AM3:AM4"/>
    <mergeCell ref="AN3:AN4"/>
    <mergeCell ref="E267:E268"/>
    <mergeCell ref="BE3:BE4"/>
    <mergeCell ref="BF3:BF4"/>
    <mergeCell ref="BC3:BC4"/>
    <mergeCell ref="BD3:BD4"/>
    <mergeCell ref="BA3:BA4"/>
    <mergeCell ref="BB3:BB4"/>
    <mergeCell ref="AY3:AY4"/>
    <mergeCell ref="AZ3:AZ4"/>
    <mergeCell ref="AV3:AV4"/>
    <mergeCell ref="AW3:AW4"/>
    <mergeCell ref="AX3:AX4"/>
    <mergeCell ref="AT3:AT4"/>
    <mergeCell ref="AU3:AU4"/>
    <mergeCell ref="AR3:AR4"/>
    <mergeCell ref="AS3:AS4"/>
    <mergeCell ref="A1:BJ1"/>
    <mergeCell ref="L267:L268"/>
    <mergeCell ref="M267:M268"/>
    <mergeCell ref="BH267:BH268"/>
    <mergeCell ref="A272:BH272"/>
    <mergeCell ref="F267:F268"/>
    <mergeCell ref="G267:G268"/>
    <mergeCell ref="H267:H268"/>
    <mergeCell ref="I267:I268"/>
    <mergeCell ref="J267:J268"/>
    <mergeCell ref="K267:K268"/>
    <mergeCell ref="BG3:BG4"/>
    <mergeCell ref="A267:A268"/>
    <mergeCell ref="B267:B268"/>
    <mergeCell ref="C267:C268"/>
    <mergeCell ref="D267:D268"/>
  </mergeCells>
  <phoneticPr fontId="3" type="noConversion"/>
  <printOptions horizontalCentered="1"/>
  <pageMargins left="0" right="0" top="0.62992125984252001" bottom="0.62992125984252001" header="0.47244094488188998" footer="0.31496062992126"/>
  <pageSetup paperSize="8" scale="17" fitToHeight="5" orientation="landscape" verticalDpi="200" r:id="rId1"/>
  <headerFooter alignWithMargins="0"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</vt:i4>
      </vt:variant>
    </vt:vector>
  </HeadingPairs>
  <TitlesOfParts>
    <vt:vector size="5" baseType="lpstr">
      <vt:lpstr>区管农桥养护2标养护清单</vt:lpstr>
      <vt:lpstr>2标265座设施量明细表</vt:lpstr>
      <vt:lpstr>'2标265座设施量明细表'!Print_Area</vt:lpstr>
      <vt:lpstr>区管农桥养护2标养护清单!Print_Area</vt:lpstr>
      <vt:lpstr>'2标265座设施量明细表'!Print_Titles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2025-07-08T02:28:38Z</dcterms:created>
  <dcterms:modified xsi:type="dcterms:W3CDTF">2025-07-09T07:20:12Z</dcterms:modified>
</cp:coreProperties>
</file>